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16080" windowHeight="7905"/>
  </bookViews>
  <sheets>
    <sheet name="גיליון1" sheetId="1" r:id="rId1"/>
    <sheet name="גיליון2" sheetId="2" r:id="rId2"/>
    <sheet name="גיליון3" sheetId="3" r:id="rId3"/>
  </sheets>
  <calcPr calcId="145621"/>
</workbook>
</file>

<file path=xl/calcChain.xml><?xml version="1.0" encoding="utf-8"?>
<calcChain xmlns="http://schemas.openxmlformats.org/spreadsheetml/2006/main">
  <c r="B7" i="1" l="1"/>
  <c r="B8" i="1" s="1"/>
  <c r="B9" i="1" s="1"/>
  <c r="D19" i="1"/>
  <c r="B19" i="1"/>
  <c r="C19" i="1"/>
  <c r="B3" i="1"/>
  <c r="B5" i="1" s="1"/>
  <c r="C2" i="1"/>
  <c r="C3" i="1" s="1"/>
  <c r="B10" i="1" l="1"/>
  <c r="H13" i="1" s="1"/>
  <c r="J13" i="1"/>
  <c r="I13" i="1"/>
  <c r="K14" i="1" l="1"/>
  <c r="K17" i="1"/>
  <c r="K24" i="1" l="1"/>
  <c r="K21" i="1"/>
  <c r="K27" i="1" l="1"/>
  <c r="E19" i="1" s="1"/>
  <c r="F19" i="1" s="1"/>
  <c r="E18" i="1" l="1"/>
  <c r="F18" i="1" s="1"/>
  <c r="H7" i="1"/>
  <c r="H4" i="1"/>
  <c r="H8" i="1"/>
  <c r="H5" i="1"/>
  <c r="H6" i="1"/>
</calcChain>
</file>

<file path=xl/sharedStrings.xml><?xml version="1.0" encoding="utf-8"?>
<sst xmlns="http://schemas.openxmlformats.org/spreadsheetml/2006/main" count="32" uniqueCount="31">
  <si>
    <t>עובי הכסף</t>
  </si>
  <si>
    <t>Q</t>
  </si>
  <si>
    <t>A</t>
  </si>
  <si>
    <t>B</t>
  </si>
  <si>
    <t>C</t>
  </si>
  <si>
    <t>D</t>
  </si>
  <si>
    <t>R</t>
  </si>
  <si>
    <t>S</t>
  </si>
  <si>
    <t>T</t>
  </si>
  <si>
    <t>נפח גרם כסף בסמ"ק</t>
  </si>
  <si>
    <t>לפני שהוסיפו</t>
  </si>
  <si>
    <t>אחרי שהוסיפו</t>
  </si>
  <si>
    <t>משקל סמ"ק כסף בק"ג</t>
  </si>
  <si>
    <t>משקל סמ"ק כסף בגרם</t>
  </si>
  <si>
    <t>נפח כיכר כסף בסמ"ק</t>
  </si>
  <si>
    <t>בטפחים</t>
  </si>
  <si>
    <t>בס"מ</t>
  </si>
  <si>
    <t>נפח הכסף</t>
  </si>
  <si>
    <t>עובי הקרש</t>
  </si>
  <si>
    <t>רוחב חצי הקרש</t>
  </si>
  <si>
    <t>גובה האדן</t>
  </si>
  <si>
    <t>טפח בס"מ</t>
  </si>
  <si>
    <t>משקל כיכר  בגרם</t>
  </si>
  <si>
    <t>משקל שקל הקודש בגרם</t>
  </si>
  <si>
    <t>פיתרון</t>
  </si>
  <si>
    <t>פיתרון משוואה מהמעלה השלישית</t>
  </si>
  <si>
    <t>משקל מ"ק כסף בק"ג (ויקיפדיה)</t>
  </si>
  <si>
    <t>מציאת הפיתרון</t>
  </si>
  <si>
    <t>מה שמסומן בכחול יש מקום לדון בו</t>
  </si>
  <si>
    <t>מה שמסומן בירוק חייב להיות שווה</t>
  </si>
  <si>
    <t>מה שמסומן בצהוב הוא בתוצאה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</si>
</sst>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Arial"/>
      <family val="2"/>
      <charset val="177"/>
      <scheme val="minor"/>
    </font>
    <font>
      <sz val="11"/>
      <color rgb="FFFF0000"/>
      <name val="Arial"/>
      <family val="2"/>
      <charset val="177"/>
      <scheme val="minor"/>
    </font>
    <font>
      <sz val="10"/>
      <color rgb="FF000000"/>
      <name val="Arial"/>
      <family val="2"/>
      <scheme val="minor"/>
    </font>
    <font>
      <sz val="8"/>
      <color rgb="FF000000"/>
      <name val="Arial"/>
      <family val="2"/>
      <scheme val="minor"/>
    </font>
    <font>
      <b/>
      <u/>
      <sz val="11"/>
      <color rgb="FFFF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3" fillId="0" borderId="0" xfId="0" applyFont="1"/>
    <xf numFmtId="0" fontId="0" fillId="2" borderId="0" xfId="0" applyFill="1"/>
    <xf numFmtId="0" fontId="0" fillId="3" borderId="0" xfId="0" applyFill="1"/>
    <xf numFmtId="0" fontId="1" fillId="0" borderId="0" xfId="0" applyFont="1"/>
    <xf numFmtId="0" fontId="4" fillId="0" borderId="0" xfId="0" applyFont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180975</xdr:colOff>
      <xdr:row>12</xdr:row>
      <xdr:rowOff>76200</xdr:rowOff>
    </xdr:from>
    <xdr:to>
      <xdr:col>13</xdr:col>
      <xdr:colOff>514350</xdr:colOff>
      <xdr:row>14</xdr:row>
      <xdr:rowOff>123825</xdr:rowOff>
    </xdr:to>
    <xdr:pic>
      <xdr:nvPicPr>
        <xdr:cNvPr id="2" name="תמונה 1" descr="q = \frac{3ac-b^2}{9a^2}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6031650" y="2247900"/>
          <a:ext cx="1019175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14</xdr:col>
      <xdr:colOff>514350</xdr:colOff>
      <xdr:row>18</xdr:row>
      <xdr:rowOff>57150</xdr:rowOff>
    </xdr:to>
    <xdr:pic>
      <xdr:nvPicPr>
        <xdr:cNvPr id="3" name="תמונה 2" descr="r = \frac{9abc - 27a^2d - 2b^3}{54a^3}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5345850" y="2895600"/>
          <a:ext cx="1885950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20</xdr:row>
      <xdr:rowOff>0</xdr:rowOff>
    </xdr:from>
    <xdr:to>
      <xdr:col>15</xdr:col>
      <xdr:colOff>161925</xdr:colOff>
      <xdr:row>22</xdr:row>
      <xdr:rowOff>28575</xdr:rowOff>
    </xdr:to>
    <xdr:pic>
      <xdr:nvPicPr>
        <xdr:cNvPr id="4" name="תמונה 3" descr="s = \sqrt[3]{r + \sqrt{q^3+r^2}}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5012475" y="3619500"/>
          <a:ext cx="1533525" cy="390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15</xdr:col>
      <xdr:colOff>152400</xdr:colOff>
      <xdr:row>25</xdr:row>
      <xdr:rowOff>28575</xdr:rowOff>
    </xdr:to>
    <xdr:pic>
      <xdr:nvPicPr>
        <xdr:cNvPr id="5" name="תמונה 4" descr="t = \sqrt[3]{r - \sqrt{q^3+r^2}}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5022000" y="4162425"/>
          <a:ext cx="1524000" cy="390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14</xdr:col>
      <xdr:colOff>628650</xdr:colOff>
      <xdr:row>28</xdr:row>
      <xdr:rowOff>28575</xdr:rowOff>
    </xdr:to>
    <xdr:pic>
      <xdr:nvPicPr>
        <xdr:cNvPr id="6" name="תמונה 5" descr="x_1 = s+t-\frac{b}{3a},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5231550" y="4705350"/>
          <a:ext cx="1314450" cy="390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abSelected="1" workbookViewId="0">
      <selection activeCell="E4" sqref="E4"/>
    </sheetView>
  </sheetViews>
  <sheetFormatPr defaultRowHeight="14.25" x14ac:dyDescent="0.2"/>
  <cols>
    <col min="1" max="1" width="23.5" customWidth="1"/>
    <col min="2" max="2" width="10" customWidth="1"/>
    <col min="3" max="3" width="12.25" bestFit="1" customWidth="1"/>
    <col min="8" max="8" width="12" style="5" customWidth="1"/>
    <col min="9" max="13" width="9" style="5"/>
  </cols>
  <sheetData>
    <row r="1" spans="1:12" x14ac:dyDescent="0.2">
      <c r="B1" t="s">
        <v>10</v>
      </c>
      <c r="C1" t="s">
        <v>11</v>
      </c>
      <c r="E1" t="s">
        <v>28</v>
      </c>
    </row>
    <row r="2" spans="1:12" ht="15" x14ac:dyDescent="0.25">
      <c r="A2" t="s">
        <v>23</v>
      </c>
      <c r="B2" s="1">
        <v>16</v>
      </c>
      <c r="C2">
        <f>1.2*B2</f>
        <v>19.2</v>
      </c>
      <c r="E2" t="s">
        <v>29</v>
      </c>
      <c r="H2" s="6" t="s">
        <v>27</v>
      </c>
    </row>
    <row r="3" spans="1:12" x14ac:dyDescent="0.2">
      <c r="A3" t="s">
        <v>22</v>
      </c>
      <c r="B3">
        <f>3000*B2</f>
        <v>48000</v>
      </c>
      <c r="C3">
        <f>3000*C2</f>
        <v>57600</v>
      </c>
      <c r="E3" t="s">
        <v>30</v>
      </c>
    </row>
    <row r="4" spans="1:12" x14ac:dyDescent="0.2">
      <c r="H4" s="5">
        <f>C19*B19*E19+(D19-E19)*B19*E19*2+(D19-E19)*(C19-E19*2)*E19*2</f>
        <v>4575.7864632984747</v>
      </c>
    </row>
    <row r="5" spans="1:12" x14ac:dyDescent="0.2">
      <c r="A5" t="s">
        <v>22</v>
      </c>
      <c r="B5" s="4">
        <f>B3</f>
        <v>48000</v>
      </c>
      <c r="H5" s="5">
        <f>C19*B19*E19+(D19*B19*E19*2-E19*B19*E19*2)+(D19*E19*2-E19*E19*2)*(C19-E19*2)</f>
        <v>4575.7864632984747</v>
      </c>
    </row>
    <row r="6" spans="1:12" x14ac:dyDescent="0.2">
      <c r="A6" t="s">
        <v>26</v>
      </c>
      <c r="B6" s="2">
        <v>10490</v>
      </c>
      <c r="H6" s="5">
        <f>C19*B19*E19+D19*B19*E19*2-E19*B19*E19*2+D19*E19*2*(C19-E19*2)-E19*E19*2*(C19-E19*2)</f>
        <v>4575.7864632984756</v>
      </c>
    </row>
    <row r="7" spans="1:12" x14ac:dyDescent="0.2">
      <c r="A7" t="s">
        <v>12</v>
      </c>
      <c r="B7">
        <f>B6/1000000</f>
        <v>1.0489999999999999E-2</v>
      </c>
      <c r="H7" s="5">
        <f>C19*B19*E19+D19*B19*E19*2-E19*B19*E19*2+D19*E19*2*C19-D19*E19*2*E19*2-E19*E19*2*C19--E19*E19*2*E19*2</f>
        <v>4575.7864632984747</v>
      </c>
    </row>
    <row r="8" spans="1:12" x14ac:dyDescent="0.2">
      <c r="A8" t="s">
        <v>13</v>
      </c>
      <c r="B8">
        <f>B7*1000</f>
        <v>10.489999999999998</v>
      </c>
      <c r="H8" s="5">
        <f>(C19*B19+D19*B19*2+2*C19*D19)*E19+(-B19*2-D19*4-2*C19)*E19*E19+4*E19*E19*E19</f>
        <v>4575.7864632984747</v>
      </c>
    </row>
    <row r="9" spans="1:12" x14ac:dyDescent="0.2">
      <c r="A9" t="s">
        <v>9</v>
      </c>
      <c r="B9">
        <f>1/B8</f>
        <v>9.5328884652049584E-2</v>
      </c>
    </row>
    <row r="10" spans="1:12" x14ac:dyDescent="0.2">
      <c r="A10" t="s">
        <v>14</v>
      </c>
      <c r="B10" s="7">
        <f>B9*B5</f>
        <v>4575.7864632983801</v>
      </c>
    </row>
    <row r="11" spans="1:12" x14ac:dyDescent="0.2">
      <c r="A11" t="s">
        <v>21</v>
      </c>
      <c r="B11" s="4">
        <v>8</v>
      </c>
      <c r="H11" s="5" t="s">
        <v>25</v>
      </c>
    </row>
    <row r="12" spans="1:12" x14ac:dyDescent="0.2">
      <c r="H12" s="5" t="s">
        <v>5</v>
      </c>
      <c r="I12" s="5" t="s">
        <v>4</v>
      </c>
      <c r="J12" s="5" t="s">
        <v>3</v>
      </c>
      <c r="K12" s="5" t="s">
        <v>2</v>
      </c>
    </row>
    <row r="13" spans="1:12" x14ac:dyDescent="0.2">
      <c r="H13" s="5">
        <f>-B10</f>
        <v>-4575.7864632983801</v>
      </c>
      <c r="I13" s="5">
        <f>C19*B19+D19*B19*2+2*C19*D19</f>
        <v>9792</v>
      </c>
      <c r="J13" s="5">
        <f>-B19*2-D19*4-2*C19</f>
        <v>-360</v>
      </c>
      <c r="K13" s="5">
        <v>4</v>
      </c>
    </row>
    <row r="14" spans="1:12" x14ac:dyDescent="0.2">
      <c r="K14" s="5">
        <f>(3*K13*I13-J13^2)/9/K13/K13</f>
        <v>-84</v>
      </c>
      <c r="L14" s="5" t="s">
        <v>1</v>
      </c>
    </row>
    <row r="17" spans="1:12" x14ac:dyDescent="0.2">
      <c r="B17" t="s">
        <v>18</v>
      </c>
      <c r="C17" t="s">
        <v>19</v>
      </c>
      <c r="D17" t="s">
        <v>20</v>
      </c>
      <c r="E17" t="s">
        <v>0</v>
      </c>
      <c r="F17" t="s">
        <v>17</v>
      </c>
      <c r="K17" s="5">
        <f>(9*K13*J13*I13-27*K13*K13*H13-2*J13^3)/(54*K13^3)</f>
        <v>-9148.026692087702</v>
      </c>
      <c r="L17" s="5" t="s">
        <v>6</v>
      </c>
    </row>
    <row r="18" spans="1:12" x14ac:dyDescent="0.2">
      <c r="A18" t="s">
        <v>15</v>
      </c>
      <c r="B18">
        <v>6</v>
      </c>
      <c r="C18">
        <v>4.5</v>
      </c>
      <c r="D18">
        <v>6</v>
      </c>
      <c r="E18" s="3">
        <f>E19/B11</f>
        <v>5.9446181863632042E-2</v>
      </c>
      <c r="F18">
        <f>C18*B18*E18+(D18-E18)*B18*E18*2+(D18-E18)*(C18-E18*2)*E18*2</f>
        <v>8.9370829361298334</v>
      </c>
    </row>
    <row r="19" spans="1:12" x14ac:dyDescent="0.2">
      <c r="A19" t="s">
        <v>16</v>
      </c>
      <c r="B19">
        <f>B18*B11</f>
        <v>48</v>
      </c>
      <c r="C19">
        <f>C18*B11</f>
        <v>36</v>
      </c>
      <c r="D19">
        <f>B11*D18</f>
        <v>48</v>
      </c>
      <c r="E19" s="3">
        <f>K27</f>
        <v>0.47556945490905633</v>
      </c>
      <c r="F19" s="7">
        <f>C19*B19*E19+(D19-E19)*B19*E19*2+(D19-E19)*(C19-E19*2)*E19*2</f>
        <v>4575.7864632984747</v>
      </c>
    </row>
    <row r="21" spans="1:12" x14ac:dyDescent="0.2">
      <c r="K21" s="5">
        <f>(SQRT(K14^3+K17^2)+K17)^(1/3)</f>
        <v>-3.1897047517909081</v>
      </c>
      <c r="L21" s="5" t="s">
        <v>7</v>
      </c>
    </row>
    <row r="24" spans="1:12" x14ac:dyDescent="0.2">
      <c r="K24" s="5">
        <f>(-SQRT(K14^3+K17^2)+K17)^(1/3)</f>
        <v>-26.334725793300034</v>
      </c>
      <c r="L24" s="5" t="s">
        <v>8</v>
      </c>
    </row>
    <row r="27" spans="1:12" x14ac:dyDescent="0.2">
      <c r="K27" s="5">
        <f>K21+K24-J13/3/K13</f>
        <v>0.47556945490905633</v>
      </c>
      <c r="L27" s="5" t="s">
        <v>24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</vt:i4>
      </vt:variant>
    </vt:vector>
  </HeadingPairs>
  <TitlesOfParts>
    <vt:vector size="3" baseType="lpstr">
      <vt:lpstr>גיליון1</vt:lpstr>
      <vt:lpstr>גיליון2</vt:lpstr>
      <vt:lpstr>גיליון3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teila chalifa</dc:creator>
  <cp:lastModifiedBy>teila chalifa</cp:lastModifiedBy>
  <dcterms:created xsi:type="dcterms:W3CDTF">2014-02-01T20:04:37Z</dcterms:created>
  <dcterms:modified xsi:type="dcterms:W3CDTF">2014-02-01T21:33:19Z</dcterms:modified>
</cp:coreProperties>
</file>