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20" windowWidth="15000" windowHeight="3660"/>
  </bookViews>
  <sheets>
    <sheet name="גיליון4" sheetId="1" r:id="rId1"/>
    <sheet name="גיליון2" sheetId="2" r:id="rId2"/>
    <sheet name="גיליון3" sheetId="3" r:id="rId3"/>
    <sheet name="גיליון5" sheetId="4" r:id="rId4"/>
    <sheet name="גיליון6" sheetId="5" state="hidden" r:id="rId5"/>
  </sheets>
  <calcPr calcId="145621" iterate="1"/>
</workbook>
</file>

<file path=xl/calcChain.xml><?xml version="1.0" encoding="utf-8"?>
<calcChain xmlns="http://schemas.openxmlformats.org/spreadsheetml/2006/main">
  <c r="C4" i="4" l="1"/>
  <c r="C3" i="4"/>
  <c r="H2" i="4"/>
  <c r="G2" i="4"/>
  <c r="C2" i="4"/>
  <c r="F4" i="4" s="1"/>
  <c r="C2" i="3"/>
  <c r="E2" i="3"/>
  <c r="G2" i="3" s="1"/>
  <c r="H2" i="3"/>
  <c r="C3" i="3"/>
  <c r="D3" i="3"/>
  <c r="H3" i="3"/>
  <c r="E2" i="2"/>
  <c r="C3" i="2"/>
  <c r="C2" i="2"/>
  <c r="D16" i="5"/>
  <c r="H14" i="5"/>
  <c r="G14" i="5"/>
  <c r="D12" i="5"/>
  <c r="E11" i="5"/>
  <c r="C9" i="5"/>
  <c r="C12" i="5" s="1"/>
  <c r="G8" i="5"/>
  <c r="E8" i="5"/>
  <c r="G9" i="5" s="1"/>
  <c r="C8" i="5"/>
  <c r="H9" i="5" s="1"/>
  <c r="H6" i="5"/>
  <c r="G6" i="5"/>
  <c r="E6" i="5"/>
  <c r="H5" i="5"/>
  <c r="G5" i="5"/>
  <c r="C4" i="5"/>
  <c r="C5" i="5" s="1"/>
  <c r="C6" i="5" s="1"/>
  <c r="H2" i="5"/>
  <c r="G2" i="5"/>
  <c r="F4" i="5" s="1"/>
  <c r="D4" i="4"/>
  <c r="G2" i="1"/>
  <c r="H2" i="1"/>
  <c r="F3" i="1"/>
  <c r="C4" i="1"/>
  <c r="F4" i="1"/>
  <c r="C5" i="1"/>
  <c r="C6" i="1" s="1"/>
  <c r="G5" i="1"/>
  <c r="H5" i="1"/>
  <c r="E6" i="1"/>
  <c r="G6" i="1"/>
  <c r="H6" i="1"/>
  <c r="G3" i="3" l="1"/>
  <c r="C16" i="5"/>
  <c r="C15" i="5"/>
  <c r="H8" i="5"/>
  <c r="C11" i="5"/>
  <c r="H12" i="5" s="1"/>
  <c r="G11" i="5"/>
  <c r="G12" i="5"/>
  <c r="C14" i="5"/>
  <c r="F3" i="5"/>
  <c r="H11" i="5"/>
  <c r="F3" i="4"/>
  <c r="H2" i="2"/>
  <c r="G3" i="2"/>
  <c r="G2" i="2"/>
  <c r="H3" i="2"/>
  <c r="F16" i="5" l="1"/>
  <c r="F15" i="5"/>
</calcChain>
</file>

<file path=xl/sharedStrings.xml><?xml version="1.0" encoding="utf-8"?>
<sst xmlns="http://schemas.openxmlformats.org/spreadsheetml/2006/main" count="60" uniqueCount="16">
  <si>
    <t>עיגול קטן 4</t>
  </si>
  <si>
    <t>עיגול קטן 3</t>
  </si>
  <si>
    <t>עיגול גדול</t>
  </si>
  <si>
    <t>עיגול קטן 2</t>
  </si>
  <si>
    <t>עיגול קטן 1</t>
  </si>
  <si>
    <t>סטית מרכז</t>
  </si>
  <si>
    <t>Z</t>
  </si>
  <si>
    <t>Y</t>
  </si>
  <si>
    <t>X</t>
  </si>
  <si>
    <t>נטית ציר הY</t>
  </si>
  <si>
    <t>נטית ציר הX</t>
  </si>
  <si>
    <t>גודל</t>
  </si>
  <si>
    <t>צדק, מאדים, שבתאי</t>
  </si>
  <si>
    <t>נוגה וכוכב חמה</t>
  </si>
  <si>
    <t xml:space="preserve"> </t>
  </si>
  <si>
    <t>עיגול קטן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</si>
</sst>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6">
    <xf numFmtId="164" fontId="0" fillId="0" borderId="0" xfId="0"/>
    <xf numFmtId="0" fontId="0" fillId="0" borderId="0" xfId="0" applyNumberFormat="1"/>
    <xf numFmtId="0" fontId="0" fillId="2" borderId="0" xfId="0" applyNumberFormat="1" applyFill="1"/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rightToLeft="1" tabSelected="1" workbookViewId="0">
      <selection sqref="A1:A1048576"/>
    </sheetView>
  </sheetViews>
  <sheetFormatPr defaultRowHeight="14.25" x14ac:dyDescent="0.2"/>
  <cols>
    <col min="1" max="7" width="9" style="1"/>
    <col min="8" max="8" width="9" style="1" customWidth="1"/>
    <col min="9" max="9" width="0.125" style="1" customWidth="1"/>
    <col min="10" max="16384" width="9" style="1"/>
  </cols>
  <sheetData>
    <row r="1" spans="1:10" ht="28.5" x14ac:dyDescent="0.2"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1" t="s">
        <v>5</v>
      </c>
      <c r="J1" s="3" t="s">
        <v>14</v>
      </c>
    </row>
    <row r="2" spans="1:10" x14ac:dyDescent="0.2">
      <c r="A2" s="4"/>
      <c r="B2" s="1" t="s">
        <v>2</v>
      </c>
      <c r="C2" s="1">
        <v>12</v>
      </c>
      <c r="D2" s="1">
        <v>0</v>
      </c>
      <c r="E2" s="1">
        <v>10</v>
      </c>
      <c r="F2" s="1">
        <v>0</v>
      </c>
      <c r="G2" s="1">
        <f>COS(RADIANS(E2))*I$2</f>
        <v>0.98480775301220802</v>
      </c>
      <c r="H2" s="1">
        <f>SIN(RADIANS(E2))*I$2</f>
        <v>0.17364817766693033</v>
      </c>
      <c r="I2" s="1">
        <v>1</v>
      </c>
    </row>
    <row r="3" spans="1:10" x14ac:dyDescent="0.2">
      <c r="A3" s="4"/>
      <c r="B3" s="1" t="s">
        <v>4</v>
      </c>
      <c r="C3" s="1">
        <v>2</v>
      </c>
      <c r="D3" s="1">
        <v>0</v>
      </c>
      <c r="E3" s="1">
        <v>0</v>
      </c>
      <c r="F3" s="1">
        <f>SQRT((C2/2)^2-G2^2)</f>
        <v>5.9186276863481666</v>
      </c>
      <c r="G3" s="1">
        <v>0</v>
      </c>
      <c r="H3" s="1">
        <v>0</v>
      </c>
    </row>
    <row r="4" spans="1:10" x14ac:dyDescent="0.2">
      <c r="A4" s="4"/>
      <c r="B4" s="1" t="s">
        <v>3</v>
      </c>
      <c r="C4" s="1">
        <f>C3</f>
        <v>2</v>
      </c>
      <c r="D4" s="1">
        <v>0</v>
      </c>
      <c r="E4" s="1">
        <v>0</v>
      </c>
      <c r="F4" s="1">
        <f>-SQRT((C2/2)^2-G2^2)</f>
        <v>-5.9186276863481666</v>
      </c>
      <c r="G4" s="1">
        <v>0</v>
      </c>
      <c r="H4" s="1">
        <v>0</v>
      </c>
    </row>
    <row r="5" spans="1:10" x14ac:dyDescent="0.2">
      <c r="A5" s="4"/>
      <c r="B5" s="1" t="s">
        <v>1</v>
      </c>
      <c r="C5" s="1">
        <f>C4</f>
        <v>2</v>
      </c>
      <c r="D5" s="1">
        <v>0</v>
      </c>
      <c r="E5" s="1">
        <v>-20</v>
      </c>
      <c r="F5" s="1">
        <v>0</v>
      </c>
      <c r="G5" s="1">
        <f>COS(RADIANS(E2))*(C2/2+I2)</f>
        <v>6.893654271085456</v>
      </c>
      <c r="H5" s="1">
        <f>SIN(RADIANS(E2))*(C2/2+I2)</f>
        <v>1.2155372436685123</v>
      </c>
    </row>
    <row r="6" spans="1:10" x14ac:dyDescent="0.2">
      <c r="A6" s="4"/>
      <c r="B6" s="1" t="s">
        <v>0</v>
      </c>
      <c r="C6" s="1">
        <f>C5</f>
        <v>2</v>
      </c>
      <c r="D6" s="1">
        <v>0</v>
      </c>
      <c r="E6" s="1">
        <f>-E5</f>
        <v>20</v>
      </c>
      <c r="F6" s="1">
        <v>0</v>
      </c>
      <c r="G6" s="1">
        <f>COS(RADIANS(E2))*(-C2/2+I2)</f>
        <v>-4.9240387650610398</v>
      </c>
      <c r="H6" s="1">
        <f>SIN(RADIANS(E2))*(-C2/2+I2)</f>
        <v>-0.86824088833465163</v>
      </c>
    </row>
  </sheetData>
  <mergeCells count="1">
    <mergeCell ref="A2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rightToLeft="1" workbookViewId="0">
      <selection activeCell="B4" sqref="B4"/>
    </sheetView>
  </sheetViews>
  <sheetFormatPr defaultRowHeight="14.25" x14ac:dyDescent="0.2"/>
  <cols>
    <col min="1" max="7" width="9" style="1"/>
    <col min="8" max="8" width="9" style="1" customWidth="1"/>
    <col min="9" max="9" width="9" style="1" hidden="1" customWidth="1"/>
  </cols>
  <sheetData>
    <row r="1" spans="1:9" ht="28.5" x14ac:dyDescent="0.2"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1" t="s">
        <v>5</v>
      </c>
    </row>
    <row r="2" spans="1:9" x14ac:dyDescent="0.2">
      <c r="A2" s="4"/>
      <c r="B2" s="1" t="s">
        <v>2</v>
      </c>
      <c r="C2" s="1">
        <f>גיליון4!C2</f>
        <v>12</v>
      </c>
      <c r="D2" s="1">
        <v>0</v>
      </c>
      <c r="E2" s="1">
        <f>גיליון4!E2</f>
        <v>10</v>
      </c>
      <c r="F2" s="1">
        <v>0</v>
      </c>
      <c r="G2" s="1">
        <f>COS(RADIANS(E2))*I$2</f>
        <v>0.98480775301220802</v>
      </c>
      <c r="H2" s="1">
        <f>SIN(RADIANS(E2))*I$2</f>
        <v>0.17364817766693033</v>
      </c>
      <c r="I2" s="1">
        <v>1</v>
      </c>
    </row>
    <row r="3" spans="1:9" x14ac:dyDescent="0.2">
      <c r="A3" s="4"/>
      <c r="B3" s="1" t="s">
        <v>15</v>
      </c>
      <c r="C3" s="1">
        <f>גיליון4!C3</f>
        <v>2</v>
      </c>
      <c r="D3" s="1">
        <v>15</v>
      </c>
      <c r="E3" s="1">
        <v>0</v>
      </c>
      <c r="F3" s="1">
        <v>0</v>
      </c>
      <c r="G3" s="1">
        <f>COS(RADIANS(E2))*(C2/2+I$2)</f>
        <v>6.893654271085456</v>
      </c>
      <c r="H3" s="1">
        <f>SIN(RADIANS(E2))*(C2/2+I$2)</f>
        <v>1.2155372436685123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rightToLeft="1" workbookViewId="0">
      <selection activeCell="B4" sqref="B4"/>
    </sheetView>
  </sheetViews>
  <sheetFormatPr defaultRowHeight="14.25" x14ac:dyDescent="0.2"/>
  <cols>
    <col min="1" max="7" width="9" style="1"/>
    <col min="8" max="8" width="9" style="1" customWidth="1"/>
    <col min="9" max="9" width="3.25" style="1" hidden="1" customWidth="1"/>
    <col min="10" max="10" width="0" hidden="1" customWidth="1"/>
  </cols>
  <sheetData>
    <row r="1" spans="1:8" ht="28.5" x14ac:dyDescent="0.2"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</row>
    <row r="2" spans="1:8" x14ac:dyDescent="0.2">
      <c r="A2" s="4"/>
      <c r="B2" s="1" t="s">
        <v>2</v>
      </c>
      <c r="C2" s="1">
        <f>גיליון4!C2</f>
        <v>12</v>
      </c>
      <c r="D2" s="1">
        <v>0</v>
      </c>
      <c r="E2" s="1">
        <f>-גיליון2!E2</f>
        <v>-10</v>
      </c>
      <c r="F2" s="1">
        <v>0</v>
      </c>
      <c r="G2" s="1">
        <f>COS(RADIANS(E2))*גיליון2!I2</f>
        <v>0.98480775301220802</v>
      </c>
      <c r="H2" s="1">
        <f>SIN(RADIANS(E2))*גיליון2!I2</f>
        <v>-0.17364817766693033</v>
      </c>
    </row>
    <row r="3" spans="1:8" x14ac:dyDescent="0.2">
      <c r="A3" s="4"/>
      <c r="B3" s="1" t="s">
        <v>15</v>
      </c>
      <c r="C3" s="1">
        <f>גיליון4!C3</f>
        <v>2</v>
      </c>
      <c r="D3" s="1">
        <f>-גיליון2!D3</f>
        <v>-15</v>
      </c>
      <c r="E3" s="1">
        <v>0</v>
      </c>
      <c r="F3" s="1">
        <v>0</v>
      </c>
      <c r="G3" s="1">
        <f>COS(RADIANS(E2))*(-C2/2+גיליון2!I2)</f>
        <v>-4.9240387650610398</v>
      </c>
      <c r="H3" s="1">
        <f>SIN(RADIANS(E2))*(-C2/2+גיליון2!I2)</f>
        <v>0.86824088833465163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rightToLeft="1" workbookViewId="0">
      <selection activeCell="D9" sqref="D9"/>
    </sheetView>
  </sheetViews>
  <sheetFormatPr defaultRowHeight="14.25" x14ac:dyDescent="0.2"/>
  <cols>
    <col min="1" max="9" width="9" style="1"/>
  </cols>
  <sheetData>
    <row r="1" spans="1:8" ht="28.5" x14ac:dyDescent="0.2"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</row>
    <row r="2" spans="1:8" x14ac:dyDescent="0.2">
      <c r="A2" s="4"/>
      <c r="B2" s="1" t="s">
        <v>2</v>
      </c>
      <c r="C2" s="1">
        <f>גיליון2!C2</f>
        <v>12</v>
      </c>
      <c r="D2" s="1">
        <v>0</v>
      </c>
      <c r="E2" s="1">
        <v>0</v>
      </c>
      <c r="F2" s="1">
        <v>0</v>
      </c>
      <c r="G2" s="1">
        <f>COS(RADIANS(E2))*גיליון2!I2</f>
        <v>1</v>
      </c>
      <c r="H2" s="1">
        <f>SIN(RADIANS(E2))*גיליון2!I2</f>
        <v>0</v>
      </c>
    </row>
    <row r="3" spans="1:8" x14ac:dyDescent="0.2">
      <c r="A3" s="4"/>
      <c r="B3" s="1" t="s">
        <v>4</v>
      </c>
      <c r="C3" s="1">
        <f>גיליון2!C3</f>
        <v>2</v>
      </c>
      <c r="D3" s="1">
        <v>25</v>
      </c>
      <c r="E3" s="1">
        <v>0</v>
      </c>
      <c r="F3" s="1">
        <f>SQRT((C2/2)^2-G2^2)</f>
        <v>5.9160797830996161</v>
      </c>
      <c r="G3" s="1">
        <v>0</v>
      </c>
      <c r="H3" s="1">
        <v>0</v>
      </c>
    </row>
    <row r="4" spans="1:8" x14ac:dyDescent="0.2">
      <c r="A4" s="4"/>
      <c r="B4" s="1" t="s">
        <v>3</v>
      </c>
      <c r="C4" s="1">
        <f>C3</f>
        <v>2</v>
      </c>
      <c r="D4" s="1">
        <f>D3</f>
        <v>25</v>
      </c>
      <c r="E4" s="1">
        <v>0</v>
      </c>
      <c r="F4" s="1">
        <f>-SQRT((C2/2)^2-G2^2)</f>
        <v>-5.9160797830996161</v>
      </c>
      <c r="G4" s="1">
        <v>0</v>
      </c>
      <c r="H4" s="1">
        <v>0</v>
      </c>
    </row>
  </sheetData>
  <mergeCells count="1">
    <mergeCell ref="A2:A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workbookViewId="0">
      <selection sqref="A1:I1048576"/>
    </sheetView>
  </sheetViews>
  <sheetFormatPr defaultRowHeight="14.25" x14ac:dyDescent="0.2"/>
  <cols>
    <col min="1" max="9" width="9" style="1"/>
  </cols>
  <sheetData>
    <row r="1" spans="1:9" ht="28.5" x14ac:dyDescent="0.2"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1" t="s">
        <v>5</v>
      </c>
    </row>
    <row r="2" spans="1:9" x14ac:dyDescent="0.2">
      <c r="A2" s="4" t="s">
        <v>12</v>
      </c>
      <c r="B2" s="1" t="s">
        <v>2</v>
      </c>
      <c r="C2" s="1">
        <v>12</v>
      </c>
      <c r="D2" s="1">
        <v>0</v>
      </c>
      <c r="E2" s="1">
        <v>10</v>
      </c>
      <c r="F2" s="1">
        <v>0</v>
      </c>
      <c r="G2" s="1">
        <f>COS(RADIANS(E2))*I$2</f>
        <v>0.98480775301220802</v>
      </c>
      <c r="H2" s="1">
        <f>SIN(RADIANS(E2))*I$2</f>
        <v>0.17364817766693033</v>
      </c>
      <c r="I2" s="1">
        <v>1</v>
      </c>
    </row>
    <row r="3" spans="1:9" x14ac:dyDescent="0.2">
      <c r="A3" s="4"/>
      <c r="B3" s="1" t="s">
        <v>4</v>
      </c>
      <c r="C3" s="1">
        <v>2</v>
      </c>
      <c r="D3" s="1">
        <v>0</v>
      </c>
      <c r="E3" s="1">
        <v>0</v>
      </c>
      <c r="F3" s="1">
        <f>SQRT((C2/2)^2-G2^2)</f>
        <v>5.9186276863481666</v>
      </c>
      <c r="G3" s="1">
        <v>0</v>
      </c>
      <c r="H3" s="1">
        <v>0</v>
      </c>
    </row>
    <row r="4" spans="1:9" x14ac:dyDescent="0.2">
      <c r="A4" s="4"/>
      <c r="B4" s="1" t="s">
        <v>3</v>
      </c>
      <c r="C4" s="1">
        <f>C3</f>
        <v>2</v>
      </c>
      <c r="D4" s="1">
        <v>0</v>
      </c>
      <c r="E4" s="1">
        <v>0</v>
      </c>
      <c r="F4" s="1">
        <f>-SQRT((C2/2)^2-G2^2)</f>
        <v>-5.9186276863481666</v>
      </c>
      <c r="G4" s="1">
        <v>0</v>
      </c>
      <c r="H4" s="1">
        <v>0</v>
      </c>
    </row>
    <row r="5" spans="1:9" x14ac:dyDescent="0.2">
      <c r="A5" s="4"/>
      <c r="B5" s="1" t="s">
        <v>1</v>
      </c>
      <c r="C5" s="1">
        <f>C4</f>
        <v>2</v>
      </c>
      <c r="D5" s="1">
        <v>0</v>
      </c>
      <c r="E5" s="1">
        <v>-20</v>
      </c>
      <c r="F5" s="1">
        <v>0</v>
      </c>
      <c r="G5" s="1">
        <f>COS(RADIANS(E2))*(C2/2+I2)</f>
        <v>6.893654271085456</v>
      </c>
      <c r="H5" s="1">
        <f>SIN(RADIANS(E2))*(C2/2+I2)</f>
        <v>1.2155372436685123</v>
      </c>
    </row>
    <row r="6" spans="1:9" x14ac:dyDescent="0.2">
      <c r="A6" s="4"/>
      <c r="B6" s="1" t="s">
        <v>0</v>
      </c>
      <c r="C6" s="1">
        <f>C5</f>
        <v>2</v>
      </c>
      <c r="D6" s="1">
        <v>0</v>
      </c>
      <c r="E6" s="1">
        <f>-E5</f>
        <v>20</v>
      </c>
      <c r="F6" s="1">
        <v>0</v>
      </c>
      <c r="G6" s="1">
        <f>COS(RADIANS(E2))*(-C2/2+I2)</f>
        <v>-4.9240387650610398</v>
      </c>
      <c r="H6" s="1">
        <f>SIN(RADIANS(E2))*(-C2/2+I2)</f>
        <v>-0.86824088833465163</v>
      </c>
    </row>
    <row r="7" spans="1:9" x14ac:dyDescent="0.2">
      <c r="A7" s="5"/>
      <c r="B7" s="5"/>
      <c r="C7" s="5"/>
      <c r="D7" s="5"/>
      <c r="E7" s="5"/>
      <c r="F7" s="5"/>
      <c r="G7" s="5"/>
      <c r="H7" s="5"/>
      <c r="I7" s="5"/>
    </row>
    <row r="8" spans="1:9" x14ac:dyDescent="0.2">
      <c r="A8" s="4" t="s">
        <v>13</v>
      </c>
      <c r="B8" s="1" t="s">
        <v>2</v>
      </c>
      <c r="C8" s="1">
        <f>C2</f>
        <v>12</v>
      </c>
      <c r="D8" s="1">
        <v>0</v>
      </c>
      <c r="E8" s="1">
        <f>E2</f>
        <v>10</v>
      </c>
      <c r="F8" s="1">
        <v>0</v>
      </c>
      <c r="G8" s="1">
        <f>COS(RADIANS(E8))*I$8</f>
        <v>0.98480775301220802</v>
      </c>
      <c r="H8" s="1">
        <f>SIN(RADIANS(E8))*I$8</f>
        <v>0.17364817766693033</v>
      </c>
      <c r="I8" s="1">
        <v>1</v>
      </c>
    </row>
    <row r="9" spans="1:9" x14ac:dyDescent="0.2">
      <c r="A9" s="4"/>
      <c r="B9" s="1" t="s">
        <v>4</v>
      </c>
      <c r="C9" s="1">
        <f>C3</f>
        <v>2</v>
      </c>
      <c r="D9" s="1">
        <v>15</v>
      </c>
      <c r="E9" s="1">
        <v>0</v>
      </c>
      <c r="F9" s="1">
        <v>0</v>
      </c>
      <c r="G9" s="1">
        <f>COS(RADIANS(E8))*(C8/2+I$8)</f>
        <v>6.893654271085456</v>
      </c>
      <c r="H9" s="1">
        <f>SIN(RADIANS(E8))*(C8/2+I$8)</f>
        <v>1.2155372436685123</v>
      </c>
    </row>
    <row r="10" spans="1:9" x14ac:dyDescent="0.2">
      <c r="A10" s="4"/>
      <c r="B10" s="2"/>
      <c r="C10" s="2"/>
      <c r="D10" s="2"/>
      <c r="E10" s="2"/>
      <c r="F10" s="2"/>
      <c r="G10" s="2"/>
      <c r="H10" s="2"/>
      <c r="I10" s="2"/>
    </row>
    <row r="11" spans="1:9" x14ac:dyDescent="0.2">
      <c r="A11" s="4"/>
      <c r="B11" s="1" t="s">
        <v>2</v>
      </c>
      <c r="C11" s="1">
        <f>C8</f>
        <v>12</v>
      </c>
      <c r="D11" s="1">
        <v>0</v>
      </c>
      <c r="E11" s="1">
        <f>-E8</f>
        <v>-10</v>
      </c>
      <c r="F11" s="1">
        <v>0</v>
      </c>
      <c r="G11" s="1">
        <f>COS(RADIANS(E11))*I$8</f>
        <v>0.98480775301220802</v>
      </c>
      <c r="H11" s="1">
        <f>SIN(RADIANS(E11))*I$8</f>
        <v>-0.17364817766693033</v>
      </c>
    </row>
    <row r="12" spans="1:9" x14ac:dyDescent="0.2">
      <c r="A12" s="4"/>
      <c r="B12" s="1" t="s">
        <v>3</v>
      </c>
      <c r="C12" s="1">
        <f>C9</f>
        <v>2</v>
      </c>
      <c r="D12" s="1">
        <f>D9</f>
        <v>15</v>
      </c>
      <c r="E12" s="1">
        <v>0</v>
      </c>
      <c r="F12" s="1">
        <v>0</v>
      </c>
      <c r="G12" s="1">
        <f>COS(RADIANS(E11))*(-C11/2+I$8)</f>
        <v>-4.9240387650610398</v>
      </c>
      <c r="H12" s="1">
        <f>SIN(RADIANS(E11))*(-C11/2+I$8)</f>
        <v>0.86824088833465163</v>
      </c>
    </row>
    <row r="13" spans="1:9" x14ac:dyDescent="0.2">
      <c r="A13" s="4"/>
      <c r="B13" s="2"/>
      <c r="C13" s="2"/>
      <c r="D13" s="2"/>
      <c r="E13" s="2"/>
      <c r="F13" s="2"/>
      <c r="G13" s="2"/>
      <c r="H13" s="2"/>
      <c r="I13" s="2"/>
    </row>
    <row r="14" spans="1:9" x14ac:dyDescent="0.2">
      <c r="A14" s="4"/>
      <c r="B14" s="1" t="s">
        <v>2</v>
      </c>
      <c r="C14" s="1">
        <f>C8</f>
        <v>12</v>
      </c>
      <c r="D14" s="1">
        <v>0</v>
      </c>
      <c r="E14" s="1">
        <v>0</v>
      </c>
      <c r="F14" s="1">
        <v>0</v>
      </c>
      <c r="G14" s="1">
        <f>COS(RADIANS(E14))*I$8</f>
        <v>1</v>
      </c>
      <c r="H14" s="1">
        <f>SIN(RADIANS(E14))*I$8</f>
        <v>0</v>
      </c>
    </row>
    <row r="15" spans="1:9" x14ac:dyDescent="0.2">
      <c r="A15" s="4"/>
      <c r="B15" s="1" t="s">
        <v>1</v>
      </c>
      <c r="C15" s="1">
        <f>C12</f>
        <v>2</v>
      </c>
      <c r="D15" s="1">
        <v>25</v>
      </c>
      <c r="E15" s="1">
        <v>0</v>
      </c>
      <c r="F15" s="1">
        <f>SQRT((C14/2)^2-G14^2)</f>
        <v>5.9160797830996161</v>
      </c>
      <c r="G15" s="1">
        <v>0</v>
      </c>
      <c r="H15" s="1">
        <v>0</v>
      </c>
    </row>
    <row r="16" spans="1:9" x14ac:dyDescent="0.2">
      <c r="A16" s="4"/>
      <c r="B16" s="1" t="s">
        <v>0</v>
      </c>
      <c r="C16" s="1">
        <f>C12</f>
        <v>2</v>
      </c>
      <c r="D16" s="1">
        <f>D15</f>
        <v>25</v>
      </c>
      <c r="E16" s="1">
        <v>0</v>
      </c>
      <c r="F16" s="1">
        <f>-SQRT((C14/2)^2-G14^2)</f>
        <v>-5.9160797830996161</v>
      </c>
      <c r="G16" s="1">
        <v>0</v>
      </c>
      <c r="H16" s="1">
        <v>0</v>
      </c>
    </row>
  </sheetData>
  <mergeCells count="2">
    <mergeCell ref="A2:A6"/>
    <mergeCell ref="A8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גיליון4</vt:lpstr>
      <vt:lpstr>גיליון2</vt:lpstr>
      <vt:lpstr>גיליון3</vt:lpstr>
      <vt:lpstr>גיליון5</vt:lpstr>
      <vt:lpstr>גיליון6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2015-11-09T22:58:56Z</dcterms:created>
  <dcterms:modified xsi:type="dcterms:W3CDTF">2015-11-09T22:59:19Z</dcterms:modified>
</cp:coreProperties>
</file>