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340" tabRatio="914"/>
  </bookViews>
  <sheets>
    <sheet name="סיכום שנתי + הכנסות (למטה)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</sheets>
  <calcPr calcId="145621"/>
</workbook>
</file>

<file path=xl/calcChain.xml><?xml version="1.0" encoding="utf-8"?>
<calcChain xmlns="http://schemas.openxmlformats.org/spreadsheetml/2006/main">
  <c r="N75" i="2" l="1"/>
  <c r="J78" i="2"/>
  <c r="J77" i="2"/>
  <c r="J76" i="2"/>
  <c r="J75" i="2"/>
  <c r="J74" i="2"/>
  <c r="N9" i="3" l="1"/>
  <c r="M9" i="3"/>
  <c r="N80" i="2"/>
  <c r="N79" i="2"/>
  <c r="N78" i="2"/>
  <c r="N77" i="2"/>
  <c r="N76" i="2"/>
  <c r="N74" i="2"/>
  <c r="N81" i="2"/>
  <c r="J85" i="2"/>
  <c r="J84" i="2"/>
  <c r="J83" i="2"/>
  <c r="J82" i="2"/>
  <c r="J81" i="2"/>
  <c r="J80" i="2"/>
  <c r="J79" i="2"/>
  <c r="I11" i="12" l="1"/>
  <c r="I11" i="11"/>
  <c r="I11" i="10"/>
  <c r="I11" i="7"/>
  <c r="I11" i="5"/>
  <c r="H50" i="10" l="1"/>
  <c r="N83" i="2" l="1"/>
  <c r="N84" i="2"/>
  <c r="N85" i="2"/>
  <c r="N82" i="2"/>
  <c r="N86" i="2" l="1"/>
  <c r="I11" i="8" l="1"/>
  <c r="H50" i="8" l="1"/>
  <c r="I11" i="4" l="1"/>
  <c r="H50" i="4"/>
  <c r="H51" i="5"/>
  <c r="I11" i="6"/>
  <c r="H60" i="6" l="1"/>
  <c r="D86" i="2" l="1"/>
  <c r="C86" i="2"/>
  <c r="B86" i="2"/>
  <c r="J9" i="14"/>
  <c r="J9" i="13"/>
  <c r="J9" i="12"/>
  <c r="J9" i="11"/>
  <c r="J9" i="10"/>
  <c r="J9" i="9"/>
  <c r="J9" i="8"/>
  <c r="J9" i="7"/>
  <c r="J9" i="6"/>
  <c r="J9" i="4"/>
  <c r="J9" i="3"/>
  <c r="J9" i="5"/>
  <c r="J4" i="5"/>
  <c r="E88" i="2" l="1"/>
  <c r="D95" i="2" s="1"/>
  <c r="G86" i="2"/>
  <c r="J86" i="2" s="1"/>
  <c r="F96" i="2" s="1"/>
  <c r="J4" i="14"/>
  <c r="J4" i="13"/>
  <c r="J4" i="12"/>
  <c r="J4" i="11"/>
  <c r="J4" i="10"/>
  <c r="J4" i="9"/>
  <c r="J4" i="8"/>
  <c r="J4" i="7"/>
  <c r="J4" i="3"/>
  <c r="J4" i="4"/>
  <c r="J4" i="6"/>
  <c r="K4" i="6"/>
  <c r="L86" i="2" l="1"/>
  <c r="F11" i="2"/>
  <c r="D11" i="2" s="1"/>
  <c r="K4" i="5" l="1"/>
  <c r="H49" i="3" l="1"/>
  <c r="D26" i="2" l="1"/>
  <c r="D27" i="2"/>
  <c r="D24" i="2"/>
  <c r="D25" i="2"/>
  <c r="D28" i="2" l="1"/>
  <c r="I4" i="3" l="1"/>
  <c r="K4" i="3" l="1"/>
  <c r="I5" i="3"/>
  <c r="I3" i="3"/>
  <c r="I11" i="3" l="1"/>
  <c r="L9" i="3"/>
  <c r="H50" i="14" l="1"/>
  <c r="I11" i="14"/>
  <c r="M9" i="14"/>
  <c r="L9" i="14"/>
  <c r="K9" i="14"/>
  <c r="I5" i="14"/>
  <c r="O4" i="14"/>
  <c r="N4" i="14"/>
  <c r="M4" i="14"/>
  <c r="L4" i="14"/>
  <c r="K4" i="14"/>
  <c r="I4" i="14"/>
  <c r="I3" i="14"/>
  <c r="H50" i="13"/>
  <c r="I11" i="13"/>
  <c r="M9" i="13"/>
  <c r="L9" i="13"/>
  <c r="K9" i="13"/>
  <c r="I5" i="13"/>
  <c r="O4" i="13"/>
  <c r="N4" i="13"/>
  <c r="M4" i="13"/>
  <c r="L4" i="13"/>
  <c r="K4" i="13"/>
  <c r="I4" i="13"/>
  <c r="I3" i="13"/>
  <c r="H50" i="12"/>
  <c r="M9" i="12"/>
  <c r="L9" i="12"/>
  <c r="K9" i="12"/>
  <c r="I5" i="12"/>
  <c r="O4" i="12"/>
  <c r="N4" i="12"/>
  <c r="M4" i="12"/>
  <c r="L4" i="12"/>
  <c r="K4" i="12"/>
  <c r="I4" i="12"/>
  <c r="I3" i="12"/>
  <c r="H50" i="11"/>
  <c r="M9" i="11"/>
  <c r="L9" i="11"/>
  <c r="K9" i="11"/>
  <c r="I5" i="11"/>
  <c r="O4" i="11"/>
  <c r="N4" i="11"/>
  <c r="M4" i="11"/>
  <c r="L4" i="11"/>
  <c r="K4" i="11"/>
  <c r="I4" i="11"/>
  <c r="I3" i="11"/>
  <c r="M9" i="10"/>
  <c r="L9" i="10"/>
  <c r="K9" i="10"/>
  <c r="I5" i="10"/>
  <c r="O4" i="10"/>
  <c r="N4" i="10"/>
  <c r="M4" i="10"/>
  <c r="L4" i="10"/>
  <c r="K4" i="10"/>
  <c r="I4" i="10"/>
  <c r="I3" i="10"/>
  <c r="H50" i="9"/>
  <c r="I11" i="9"/>
  <c r="F95" i="2" s="1"/>
  <c r="F97" i="2" s="1"/>
  <c r="M9" i="9"/>
  <c r="L9" i="9"/>
  <c r="K9" i="9"/>
  <c r="I5" i="9"/>
  <c r="O4" i="9"/>
  <c r="N4" i="9"/>
  <c r="M4" i="9"/>
  <c r="L4" i="9"/>
  <c r="K4" i="9"/>
  <c r="I4" i="9"/>
  <c r="I3" i="9"/>
  <c r="M9" i="8"/>
  <c r="L9" i="8"/>
  <c r="K9" i="8"/>
  <c r="I5" i="8"/>
  <c r="O4" i="8"/>
  <c r="N4" i="8"/>
  <c r="M4" i="8"/>
  <c r="L4" i="8"/>
  <c r="K4" i="8"/>
  <c r="I4" i="8"/>
  <c r="I3" i="8"/>
  <c r="H50" i="7"/>
  <c r="M9" i="7"/>
  <c r="L9" i="7"/>
  <c r="K9" i="7"/>
  <c r="I5" i="7"/>
  <c r="O4" i="7"/>
  <c r="N4" i="7"/>
  <c r="M4" i="7"/>
  <c r="L4" i="7"/>
  <c r="K4" i="7"/>
  <c r="I4" i="7"/>
  <c r="I3" i="7"/>
  <c r="M9" i="6"/>
  <c r="L9" i="6"/>
  <c r="K9" i="6"/>
  <c r="I5" i="6"/>
  <c r="O4" i="6"/>
  <c r="N4" i="6"/>
  <c r="M4" i="6"/>
  <c r="L4" i="6"/>
  <c r="I4" i="6"/>
  <c r="I3" i="6"/>
  <c r="M9" i="5"/>
  <c r="L9" i="5"/>
  <c r="K9" i="5"/>
  <c r="I5" i="5"/>
  <c r="O4" i="5"/>
  <c r="N4" i="5"/>
  <c r="M4" i="5"/>
  <c r="L4" i="5"/>
  <c r="I4" i="5"/>
  <c r="I3" i="5"/>
  <c r="M9" i="4"/>
  <c r="L9" i="4"/>
  <c r="K9" i="4"/>
  <c r="I5" i="4"/>
  <c r="O4" i="4"/>
  <c r="N4" i="4"/>
  <c r="M4" i="4"/>
  <c r="L4" i="4"/>
  <c r="K4" i="4"/>
  <c r="I4" i="4"/>
  <c r="I3" i="4"/>
  <c r="O9" i="12" l="1"/>
  <c r="F10" i="2"/>
  <c r="D10" i="2" s="1"/>
  <c r="O9" i="14"/>
  <c r="O9" i="10"/>
  <c r="O9" i="9"/>
  <c r="O9" i="13"/>
  <c r="O9" i="8"/>
  <c r="O9" i="7"/>
  <c r="O9" i="6"/>
  <c r="O9" i="5"/>
  <c r="O9" i="4"/>
  <c r="O9" i="11"/>
  <c r="F5" i="2"/>
  <c r="D5" i="2" s="1"/>
  <c r="F4" i="2"/>
  <c r="D4" i="2" s="1"/>
  <c r="K9" i="3"/>
  <c r="F9" i="2" s="1"/>
  <c r="D9" i="2" s="1"/>
  <c r="I6" i="3"/>
  <c r="O4" i="3"/>
  <c r="F6" i="2" s="1"/>
  <c r="D6" i="2" s="1"/>
  <c r="N4" i="3"/>
  <c r="F7" i="2" s="1"/>
  <c r="M4" i="3"/>
  <c r="F3" i="2" s="1"/>
  <c r="L4" i="3"/>
  <c r="F8" i="2" s="1"/>
  <c r="D8" i="2" s="1"/>
  <c r="E15" i="2" l="1"/>
  <c r="D7" i="2"/>
  <c r="D3" i="2"/>
  <c r="O9" i="3"/>
  <c r="B22" i="2" l="1"/>
</calcChain>
</file>

<file path=xl/sharedStrings.xml><?xml version="1.0" encoding="utf-8"?>
<sst xmlns="http://schemas.openxmlformats.org/spreadsheetml/2006/main" count="348" uniqueCount="68">
  <si>
    <t>תאריך</t>
  </si>
  <si>
    <t>קטגוריה</t>
  </si>
  <si>
    <t>שם העסק</t>
  </si>
  <si>
    <t>סכום</t>
  </si>
  <si>
    <t>כיצד שולם?</t>
  </si>
  <si>
    <t>קוסמטיקה</t>
  </si>
  <si>
    <t>מה קניתי?</t>
  </si>
  <si>
    <t>ביגוד</t>
  </si>
  <si>
    <t>נסיעות</t>
  </si>
  <si>
    <t>מזון</t>
  </si>
  <si>
    <t>סך אשראי:</t>
  </si>
  <si>
    <t>מתנות</t>
  </si>
  <si>
    <t>פלאפון</t>
  </si>
  <si>
    <t>ביטוח לאומי</t>
  </si>
  <si>
    <t>תחזוקה בית</t>
  </si>
  <si>
    <t>קופת חולים</t>
  </si>
  <si>
    <t>אינטרנט</t>
  </si>
  <si>
    <t>אוכל</t>
  </si>
  <si>
    <t>חשמל-מים</t>
  </si>
  <si>
    <t>ארנונה</t>
  </si>
  <si>
    <t>שכר דירה</t>
  </si>
  <si>
    <t>דייטים</t>
  </si>
  <si>
    <t>חוגים</t>
  </si>
  <si>
    <t>ציוד לבית</t>
  </si>
  <si>
    <t>תשלומי בית</t>
  </si>
  <si>
    <t>פנאי</t>
  </si>
  <si>
    <t>סך בית</t>
  </si>
  <si>
    <t>מעשר</t>
  </si>
  <si>
    <t>צדקה</t>
  </si>
  <si>
    <t>בריאות</t>
  </si>
  <si>
    <t>א</t>
  </si>
  <si>
    <t>חד"פ</t>
  </si>
  <si>
    <t xml:space="preserve">ס"כ החודש </t>
  </si>
  <si>
    <t>סך החודש:</t>
  </si>
  <si>
    <t>סך מזומן:</t>
  </si>
  <si>
    <t xml:space="preserve"> </t>
  </si>
  <si>
    <t>תכנון הוצאות חודשי</t>
  </si>
  <si>
    <t>הוראת קבע:</t>
  </si>
  <si>
    <t>חשמל</t>
  </si>
  <si>
    <t>שימוש</t>
  </si>
  <si>
    <t>עלות</t>
  </si>
  <si>
    <t>ביוב</t>
  </si>
  <si>
    <t>מים תערוף נמוך</t>
  </si>
  <si>
    <t>מים תערוף גבוה</t>
  </si>
  <si>
    <t>השוואה אישית</t>
  </si>
  <si>
    <t>עבודה</t>
  </si>
  <si>
    <t>יהודי</t>
  </si>
  <si>
    <t>סה"כ</t>
  </si>
  <si>
    <t>פירוט</t>
  </si>
  <si>
    <t>סכום בסיס</t>
  </si>
  <si>
    <t>פעמים</t>
  </si>
  <si>
    <t>ס"כ</t>
  </si>
  <si>
    <t>נשאר:</t>
  </si>
  <si>
    <t>ממוצע:</t>
  </si>
  <si>
    <t>סך הוצאות</t>
  </si>
  <si>
    <t>ס"כ השנה-</t>
  </si>
  <si>
    <t>מהטבלאות עצמן</t>
  </si>
  <si>
    <t>סך מאזן-</t>
  </si>
  <si>
    <t xml:space="preserve">בעל </t>
  </si>
  <si>
    <t>אישה</t>
  </si>
  <si>
    <t>טבלה כספים שהועברו למעשר:</t>
  </si>
  <si>
    <t>הכנסות</t>
  </si>
  <si>
    <t>סך הכנסות</t>
  </si>
  <si>
    <t xml:space="preserve">סך הוצאות </t>
  </si>
  <si>
    <t>מיסים</t>
  </si>
  <si>
    <t>כמה חודשים עברו (בשביל הממוצע. למלא ידנית)</t>
  </si>
  <si>
    <t>מקור ההכנסה</t>
  </si>
  <si>
    <t>חינוך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</si>
</sst>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₪&quot;\ * #,##0.00_ ;_ &quot;₪&quot;\ * \-#,##0.00_ ;_ &quot;₪&quot;\ * &quot;-&quot;??_ ;_ @_ "/>
    <numFmt numFmtId="164" formatCode="_ [$₪-40D]\ * #,##0.00_ ;_ [$₪-40D]\ * \-#,##0.00_ ;_ [$₪-40D]\ * &quot;-&quot;??_ ;_ @_ "/>
  </numFmts>
  <fonts count="10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rgb="FF00B050"/>
      <name val="Arial"/>
      <family val="2"/>
      <charset val="177"/>
      <scheme val="minor"/>
    </font>
    <font>
      <sz val="11"/>
      <color rgb="FF0070C0"/>
      <name val="Arial"/>
      <family val="2"/>
      <charset val="177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4" borderId="4" applyNumberFormat="0" applyAlignment="0" applyProtection="0"/>
    <xf numFmtId="44" fontId="6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0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2" borderId="3" xfId="0" applyFill="1" applyBorder="1"/>
    <xf numFmtId="0" fontId="0" fillId="3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6" xfId="0" applyFill="1" applyBorder="1"/>
    <xf numFmtId="0" fontId="0" fillId="6" borderId="1" xfId="0" applyFill="1" applyBorder="1"/>
    <xf numFmtId="0" fontId="3" fillId="5" borderId="1" xfId="0" applyFont="1" applyFill="1" applyBorder="1"/>
    <xf numFmtId="0" fontId="0" fillId="5" borderId="8" xfId="0" applyFont="1" applyFill="1" applyBorder="1"/>
    <xf numFmtId="0" fontId="0" fillId="5" borderId="3" xfId="0" applyFont="1" applyFill="1" applyBorder="1"/>
    <xf numFmtId="0" fontId="0" fillId="5" borderId="2" xfId="0" applyFont="1" applyFill="1" applyBorder="1"/>
    <xf numFmtId="0" fontId="1" fillId="7" borderId="1" xfId="0" applyFont="1" applyFill="1" applyBorder="1"/>
    <xf numFmtId="0" fontId="0" fillId="7" borderId="3" xfId="0" applyFill="1" applyBorder="1"/>
    <xf numFmtId="0" fontId="0" fillId="7" borderId="2" xfId="0" applyFill="1" applyBorder="1"/>
    <xf numFmtId="0" fontId="1" fillId="8" borderId="1" xfId="0" applyFont="1" applyFill="1" applyBorder="1"/>
    <xf numFmtId="0" fontId="0" fillId="8" borderId="3" xfId="0" applyFill="1" applyBorder="1"/>
    <xf numFmtId="0" fontId="0" fillId="8" borderId="2" xfId="0" applyFill="1" applyBorder="1"/>
    <xf numFmtId="0" fontId="3" fillId="9" borderId="1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1" fillId="10" borderId="1" xfId="0" applyFont="1" applyFill="1" applyBorder="1"/>
    <xf numFmtId="0" fontId="0" fillId="10" borderId="3" xfId="0" applyFill="1" applyBorder="1"/>
    <xf numFmtId="0" fontId="0" fillId="10" borderId="2" xfId="0" applyFill="1" applyBorder="1"/>
    <xf numFmtId="0" fontId="0" fillId="6" borderId="3" xfId="0" applyFill="1" applyBorder="1"/>
    <xf numFmtId="0" fontId="0" fillId="6" borderId="2" xfId="0" applyFill="1" applyBorder="1"/>
    <xf numFmtId="0" fontId="4" fillId="0" borderId="1" xfId="1" applyFont="1" applyFill="1" applyBorder="1"/>
    <xf numFmtId="16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1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/>
    <xf numFmtId="0" fontId="0" fillId="11" borderId="8" xfId="0" applyFill="1" applyBorder="1"/>
    <xf numFmtId="0" fontId="0" fillId="11" borderId="3" xfId="0" applyFill="1" applyBorder="1"/>
    <xf numFmtId="0" fontId="0" fillId="11" borderId="2" xfId="0" applyFill="1" applyBorder="1"/>
    <xf numFmtId="0" fontId="3" fillId="11" borderId="1" xfId="0" applyFont="1" applyFill="1" applyBorder="1"/>
    <xf numFmtId="0" fontId="0" fillId="0" borderId="2" xfId="0" applyFill="1" applyBorder="1"/>
    <xf numFmtId="0" fontId="1" fillId="12" borderId="10" xfId="0" applyFont="1" applyFill="1" applyBorder="1"/>
    <xf numFmtId="0" fontId="5" fillId="12" borderId="9" xfId="0" applyFont="1" applyFill="1" applyBorder="1"/>
    <xf numFmtId="0" fontId="1" fillId="12" borderId="11" xfId="0" applyFont="1" applyFill="1" applyBorder="1"/>
    <xf numFmtId="0" fontId="1" fillId="12" borderId="9" xfId="0" applyFont="1" applyFill="1" applyBorder="1"/>
    <xf numFmtId="0" fontId="4" fillId="0" borderId="3" xfId="1" applyFont="1" applyFill="1" applyBorder="1" applyAlignment="1"/>
    <xf numFmtId="0" fontId="4" fillId="0" borderId="3" xfId="0" applyFont="1" applyFill="1" applyBorder="1"/>
    <xf numFmtId="0" fontId="0" fillId="0" borderId="3" xfId="0" applyFill="1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0" fillId="0" borderId="2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1" fillId="12" borderId="18" xfId="0" applyFont="1" applyFill="1" applyBorder="1"/>
    <xf numFmtId="0" fontId="1" fillId="12" borderId="19" xfId="0" applyFont="1" applyFill="1" applyBorder="1"/>
    <xf numFmtId="0" fontId="5" fillId="12" borderId="18" xfId="0" applyFont="1" applyFill="1" applyBorder="1"/>
    <xf numFmtId="0" fontId="1" fillId="12" borderId="20" xfId="0" applyFont="1" applyFill="1" applyBorder="1"/>
    <xf numFmtId="0" fontId="4" fillId="0" borderId="3" xfId="1" applyFont="1" applyFill="1" applyBorder="1"/>
    <xf numFmtId="0" fontId="4" fillId="0" borderId="3" xfId="0" applyFont="1" applyFill="1" applyBorder="1" applyAlignment="1"/>
    <xf numFmtId="0" fontId="0" fillId="13" borderId="1" xfId="0" applyFill="1" applyBorder="1"/>
    <xf numFmtId="0" fontId="0" fillId="0" borderId="0" xfId="0" applyNumberFormat="1"/>
    <xf numFmtId="0" fontId="1" fillId="12" borderId="9" xfId="0" applyNumberFormat="1" applyFont="1" applyFill="1" applyBorder="1"/>
    <xf numFmtId="0" fontId="0" fillId="0" borderId="1" xfId="0" applyNumberFormat="1" applyBorder="1"/>
    <xf numFmtId="0" fontId="0" fillId="0" borderId="1" xfId="0" applyNumberFormat="1" applyFill="1" applyBorder="1"/>
    <xf numFmtId="0" fontId="4" fillId="0" borderId="1" xfId="1" applyNumberFormat="1" applyFont="1" applyFill="1" applyBorder="1"/>
    <xf numFmtId="0" fontId="4" fillId="0" borderId="1" xfId="0" applyNumberFormat="1" applyFont="1" applyFill="1" applyBorder="1"/>
    <xf numFmtId="0" fontId="4" fillId="0" borderId="1" xfId="1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1" xfId="0" applyNumberFormat="1" applyFont="1" applyBorder="1"/>
    <xf numFmtId="0" fontId="3" fillId="3" borderId="3" xfId="0" applyFont="1" applyFill="1" applyBorder="1"/>
    <xf numFmtId="0" fontId="3" fillId="3" borderId="1" xfId="0" applyFont="1" applyFill="1" applyBorder="1"/>
    <xf numFmtId="0" fontId="3" fillId="14" borderId="1" xfId="0" applyFont="1" applyFill="1" applyBorder="1"/>
    <xf numFmtId="0" fontId="0" fillId="14" borderId="3" xfId="0" applyFill="1" applyBorder="1"/>
    <xf numFmtId="0" fontId="0" fillId="14" borderId="2" xfId="0" applyFill="1" applyBorder="1"/>
    <xf numFmtId="0" fontId="3" fillId="0" borderId="0" xfId="0" applyFont="1"/>
    <xf numFmtId="0" fontId="3" fillId="0" borderId="1" xfId="0" applyFont="1" applyBorder="1"/>
    <xf numFmtId="0" fontId="0" fillId="0" borderId="8" xfId="0" applyBorder="1"/>
    <xf numFmtId="0" fontId="3" fillId="0" borderId="8" xfId="0" applyFont="1" applyBorder="1"/>
    <xf numFmtId="0" fontId="0" fillId="0" borderId="3" xfId="0" applyBorder="1"/>
    <xf numFmtId="0" fontId="3" fillId="0" borderId="1" xfId="0" applyFont="1" applyFill="1" applyBorder="1"/>
    <xf numFmtId="0" fontId="3" fillId="0" borderId="0" xfId="0" applyFont="1" applyBorder="1"/>
    <xf numFmtId="0" fontId="0" fillId="0" borderId="8" xfId="0" applyNumberFormat="1" applyBorder="1"/>
    <xf numFmtId="1" fontId="0" fillId="0" borderId="0" xfId="0" applyNumberFormat="1"/>
    <xf numFmtId="0" fontId="0" fillId="0" borderId="13" xfId="0" applyFill="1" applyBorder="1"/>
    <xf numFmtId="0" fontId="0" fillId="0" borderId="8" xfId="0" applyFill="1" applyBorder="1"/>
    <xf numFmtId="0" fontId="0" fillId="0" borderId="21" xfId="0" applyFill="1" applyBorder="1"/>
    <xf numFmtId="0" fontId="3" fillId="0" borderId="17" xfId="0" applyFont="1" applyFill="1" applyBorder="1"/>
    <xf numFmtId="0" fontId="0" fillId="0" borderId="23" xfId="0" applyFill="1" applyBorder="1"/>
    <xf numFmtId="0" fontId="3" fillId="0" borderId="22" xfId="0" applyFont="1" applyBorder="1"/>
    <xf numFmtId="0" fontId="0" fillId="0" borderId="24" xfId="0" applyBorder="1"/>
    <xf numFmtId="0" fontId="0" fillId="0" borderId="25" xfId="0" applyBorder="1"/>
    <xf numFmtId="0" fontId="0" fillId="0" borderId="9" xfId="0" applyFill="1" applyBorder="1"/>
    <xf numFmtId="0" fontId="3" fillId="0" borderId="9" xfId="0" applyFont="1" applyBorder="1"/>
    <xf numFmtId="0" fontId="0" fillId="0" borderId="9" xfId="0" applyBorder="1"/>
    <xf numFmtId="16" fontId="4" fillId="0" borderId="8" xfId="0" applyNumberFormat="1" applyFont="1" applyFill="1" applyBorder="1"/>
    <xf numFmtId="0" fontId="4" fillId="0" borderId="8" xfId="0" applyFont="1" applyFill="1" applyBorder="1"/>
    <xf numFmtId="164" fontId="7" fillId="0" borderId="3" xfId="0" applyNumberFormat="1" applyFont="1" applyBorder="1"/>
    <xf numFmtId="164" fontId="7" fillId="0" borderId="1" xfId="0" applyNumberFormat="1" applyFont="1" applyBorder="1"/>
    <xf numFmtId="44" fontId="8" fillId="0" borderId="1" xfId="0" applyNumberFormat="1" applyFont="1" applyBorder="1"/>
    <xf numFmtId="164" fontId="9" fillId="0" borderId="13" xfId="2" applyNumberFormat="1" applyFont="1" applyBorder="1"/>
    <xf numFmtId="44" fontId="8" fillId="0" borderId="0" xfId="2" applyFont="1" applyBorder="1"/>
    <xf numFmtId="0" fontId="4" fillId="0" borderId="6" xfId="1" applyFont="1" applyFill="1" applyBorder="1"/>
    <xf numFmtId="0" fontId="0" fillId="13" borderId="3" xfId="0" applyFill="1" applyBorder="1"/>
    <xf numFmtId="0" fontId="0" fillId="13" borderId="2" xfId="0" applyFill="1" applyBorder="1"/>
    <xf numFmtId="164" fontId="8" fillId="0" borderId="1" xfId="0" applyNumberFormat="1" applyFont="1" applyBorder="1"/>
    <xf numFmtId="44" fontId="7" fillId="0" borderId="0" xfId="2" applyFont="1" applyBorder="1"/>
    <xf numFmtId="0" fontId="4" fillId="0" borderId="0" xfId="1" applyFont="1" applyFill="1" applyBorder="1"/>
    <xf numFmtId="0" fontId="1" fillId="12" borderId="1" xfId="0" applyFont="1" applyFill="1" applyBorder="1"/>
    <xf numFmtId="0" fontId="5" fillId="12" borderId="1" xfId="0" applyFont="1" applyFill="1" applyBorder="1"/>
    <xf numFmtId="0" fontId="0" fillId="0" borderId="1" xfId="0" quotePrefix="1" applyBorder="1"/>
  </cellXfs>
  <cellStyles count="3">
    <cellStyle name="Currency" xfId="2" builtinId="4"/>
    <cellStyle name="Normal" xfId="0" builtinId="0"/>
    <cellStyle name="פלט" xfId="1" builtinId="21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תשלומי בית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2"/>
          <c:tx>
            <c:v>פנאי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3"/>
          <c:tx>
            <c:v>נסיעות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4"/>
          <c:tx>
            <c:v>ציוד לבית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5"/>
          <c:tx>
            <c:v>ביגוד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6"/>
          <c:tx>
            <c:v>יהודי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7"/>
          <c:tx>
            <c:v>קוסמטיקה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8"/>
          <c:tx>
            <c:v>בריאות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'סיכום שנתי + הכנסות (למטה)'!$F$5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2761984"/>
        <c:axId val="102763520"/>
      </c:barChart>
      <c:catAx>
        <c:axId val="102761984"/>
        <c:scaling>
          <c:orientation val="maxMin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763520"/>
        <c:crosses val="autoZero"/>
        <c:auto val="1"/>
        <c:lblAlgn val="ctr"/>
        <c:lblOffset val="100"/>
        <c:noMultiLvlLbl val="0"/>
      </c:catAx>
      <c:valAx>
        <c:axId val="102763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76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'5'!$M$9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166912"/>
        <c:axId val="104168448"/>
      </c:barChart>
      <c:catAx>
        <c:axId val="104166912"/>
        <c:scaling>
          <c:orientation val="maxMin"/>
        </c:scaling>
        <c:delete val="1"/>
        <c:axPos val="b"/>
        <c:majorTickMark val="none"/>
        <c:minorTickMark val="none"/>
        <c:tickLblPos val="nextTo"/>
        <c:crossAx val="104168448"/>
        <c:crosses val="autoZero"/>
        <c:auto val="1"/>
        <c:lblAlgn val="ctr"/>
        <c:lblOffset val="100"/>
        <c:noMultiLvlLbl val="0"/>
      </c:catAx>
      <c:valAx>
        <c:axId val="1041684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41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'1'!$O$9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'1'!$O$4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'1'!$M$9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869824"/>
        <c:axId val="103888000"/>
      </c:barChart>
      <c:catAx>
        <c:axId val="103869824"/>
        <c:scaling>
          <c:orientation val="maxMin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3888000"/>
        <c:crosses val="autoZero"/>
        <c:auto val="1"/>
        <c:lblAlgn val="ctr"/>
        <c:lblOffset val="100"/>
        <c:noMultiLvlLbl val="0"/>
      </c:catAx>
      <c:valAx>
        <c:axId val="103888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38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'2'!$M$4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'2'!$O$9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'2'!$O$4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'2'!$N$4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'2'!$L$4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'2'!$K$4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'2'!$M$9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950208"/>
        <c:axId val="103951744"/>
      </c:barChart>
      <c:catAx>
        <c:axId val="103950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3951744"/>
        <c:crosses val="autoZero"/>
        <c:auto val="1"/>
        <c:lblAlgn val="ctr"/>
        <c:lblOffset val="100"/>
        <c:noMultiLvlLbl val="0"/>
      </c:catAx>
      <c:valAx>
        <c:axId val="1039517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395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'3'!$M$4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'3'!$O$9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'3'!$O$4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'3'!$N$4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'3'!$L$4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'3'!$K$4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'3'!$M$9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567552"/>
        <c:axId val="124569088"/>
      </c:barChart>
      <c:catAx>
        <c:axId val="1245675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569088"/>
        <c:crosses val="autoZero"/>
        <c:auto val="1"/>
        <c:lblAlgn val="ctr"/>
        <c:lblOffset val="100"/>
        <c:noMultiLvlLbl val="0"/>
      </c:catAx>
      <c:valAx>
        <c:axId val="124569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56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'4'!$M$4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'4'!$O$9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'4'!$O$4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'4'!$N$4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'4'!$L$4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'4'!$K$4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'4'!$M$9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946688"/>
        <c:axId val="124952576"/>
      </c:barChart>
      <c:catAx>
        <c:axId val="12494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952576"/>
        <c:crosses val="autoZero"/>
        <c:auto val="1"/>
        <c:lblAlgn val="ctr"/>
        <c:lblOffset val="100"/>
        <c:noMultiLvlLbl val="0"/>
      </c:catAx>
      <c:valAx>
        <c:axId val="1249525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94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'5'!$M$4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'5'!$O$9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'5'!$O$4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'5'!$N$4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'5'!$L$4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'5'!$K$4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'5'!$M$9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556608"/>
        <c:axId val="101558144"/>
      </c:barChart>
      <c:catAx>
        <c:axId val="101556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1558144"/>
        <c:crosses val="autoZero"/>
        <c:auto val="1"/>
        <c:lblAlgn val="ctr"/>
        <c:lblOffset val="100"/>
        <c:noMultiLvlLbl val="0"/>
      </c:catAx>
      <c:valAx>
        <c:axId val="1015581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155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'6'!$M$4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'6'!$O$9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'6'!$O$4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'6'!$N$4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'6'!$L$4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'6'!$K$4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'6'!$M$9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024512"/>
        <c:axId val="125030400"/>
      </c:barChart>
      <c:catAx>
        <c:axId val="1250245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030400"/>
        <c:crosses val="autoZero"/>
        <c:auto val="1"/>
        <c:lblAlgn val="ctr"/>
        <c:lblOffset val="100"/>
        <c:noMultiLvlLbl val="0"/>
      </c:catAx>
      <c:valAx>
        <c:axId val="125030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02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'7'!$M$4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'7'!$O$9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'7'!$O$4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'7'!$N$4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'7'!$L$4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'7'!$K$4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'7'!$M$9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137280"/>
        <c:axId val="125138816"/>
      </c:barChart>
      <c:catAx>
        <c:axId val="125137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138816"/>
        <c:crosses val="autoZero"/>
        <c:auto val="1"/>
        <c:lblAlgn val="ctr"/>
        <c:lblOffset val="100"/>
        <c:noMultiLvlLbl val="0"/>
      </c:catAx>
      <c:valAx>
        <c:axId val="1251388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13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'8'!$M$4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'8'!$O$9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'8'!$O$4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'8'!$N$4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'8'!$L$4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'8'!$K$4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'8'!$M$9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29600"/>
        <c:axId val="124751872"/>
      </c:barChart>
      <c:catAx>
        <c:axId val="1247296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751872"/>
        <c:crosses val="autoZero"/>
        <c:auto val="1"/>
        <c:lblAlgn val="ctr"/>
        <c:lblOffset val="100"/>
        <c:noMultiLvlLbl val="0"/>
      </c:catAx>
      <c:valAx>
        <c:axId val="124751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7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'9'!$M$4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'9'!$O$9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'9'!$O$4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'9'!$N$4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'9'!$L$4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'9'!$K$4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'9'!$M$9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834176"/>
        <c:axId val="124835712"/>
      </c:barChart>
      <c:catAx>
        <c:axId val="124834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835712"/>
        <c:crosses val="autoZero"/>
        <c:auto val="1"/>
        <c:lblAlgn val="ctr"/>
        <c:lblOffset val="100"/>
        <c:noMultiLvlLbl val="0"/>
      </c:catAx>
      <c:valAx>
        <c:axId val="1248357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8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'5'!$M$4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825344"/>
        <c:axId val="103154816"/>
      </c:barChart>
      <c:catAx>
        <c:axId val="102825344"/>
        <c:scaling>
          <c:orientation val="maxMin"/>
        </c:scaling>
        <c:delete val="1"/>
        <c:axPos val="b"/>
        <c:majorTickMark val="none"/>
        <c:minorTickMark val="none"/>
        <c:tickLblPos val="nextTo"/>
        <c:crossAx val="103154816"/>
        <c:crosses val="autoZero"/>
        <c:auto val="1"/>
        <c:lblAlgn val="ctr"/>
        <c:lblOffset val="100"/>
        <c:noMultiLvlLbl val="0"/>
      </c:catAx>
      <c:valAx>
        <c:axId val="1031548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82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'10'!$M$4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'10'!$O$9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'10'!$O$4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'10'!$N$4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'10'!$L$4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'10'!$K$4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'10'!$M$9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446400"/>
        <c:axId val="125448192"/>
      </c:barChart>
      <c:catAx>
        <c:axId val="1254464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448192"/>
        <c:crosses val="autoZero"/>
        <c:auto val="1"/>
        <c:lblAlgn val="ctr"/>
        <c:lblOffset val="100"/>
        <c:noMultiLvlLbl val="0"/>
      </c:catAx>
      <c:valAx>
        <c:axId val="1254481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44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'11'!$M$4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'11'!$O$9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'11'!$O$4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'11'!$N$4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'11'!$L$4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'11'!$K$4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'11'!$M$9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354368"/>
        <c:axId val="125355904"/>
      </c:barChart>
      <c:catAx>
        <c:axId val="1253543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355904"/>
        <c:crosses val="autoZero"/>
        <c:auto val="1"/>
        <c:lblAlgn val="ctr"/>
        <c:lblOffset val="100"/>
        <c:noMultiLvlLbl val="0"/>
      </c:catAx>
      <c:valAx>
        <c:axId val="125355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35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מזון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'12'!$M$4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בית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'12'!$O$9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פנאי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'12'!$O$4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נסיעות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'12'!$N$4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קוסמטיקה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'12'!$L$4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ביגוד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'12'!$K$4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בריאות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Ref>
              <c:f>'12'!$M$9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98944"/>
        <c:axId val="101580800"/>
      </c:barChart>
      <c:catAx>
        <c:axId val="125298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1580800"/>
        <c:crosses val="autoZero"/>
        <c:auto val="1"/>
        <c:lblAlgn val="ctr"/>
        <c:lblOffset val="100"/>
        <c:noMultiLvlLbl val="0"/>
      </c:catAx>
      <c:valAx>
        <c:axId val="1015808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29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'8'!$I$11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2897536"/>
        <c:axId val="102899072"/>
      </c:barChart>
      <c:catAx>
        <c:axId val="102897536"/>
        <c:scaling>
          <c:orientation val="maxMin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899072"/>
        <c:crosses val="autoZero"/>
        <c:auto val="1"/>
        <c:lblAlgn val="ctr"/>
        <c:lblOffset val="100"/>
        <c:noMultiLvlLbl val="0"/>
      </c:catAx>
      <c:valAx>
        <c:axId val="1028990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89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'2'!$K$9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'3'!$K$9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'4'!$K$9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'5'!$K$9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'6'!$K$9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'7'!$K$9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'8'!$K$9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'9'!$K$9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'10'!$K$9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'11'!$K$9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'12'!$K$9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61152"/>
        <c:axId val="102962688"/>
      </c:barChart>
      <c:catAx>
        <c:axId val="102961152"/>
        <c:scaling>
          <c:orientation val="maxMin"/>
        </c:scaling>
        <c:delete val="1"/>
        <c:axPos val="b"/>
        <c:numFmt formatCode="General" sourceLinked="1"/>
        <c:majorTickMark val="none"/>
        <c:minorTickMark val="none"/>
        <c:tickLblPos val="nextTo"/>
        <c:crossAx val="102962688"/>
        <c:crosses val="autoZero"/>
        <c:auto val="1"/>
        <c:lblAlgn val="ctr"/>
        <c:lblOffset val="100"/>
        <c:noMultiLvlLbl val="0"/>
      </c:catAx>
      <c:valAx>
        <c:axId val="1029626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296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'5'!$N$4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'12'!$N$4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017856"/>
        <c:axId val="103089280"/>
      </c:barChart>
      <c:catAx>
        <c:axId val="103017856"/>
        <c:scaling>
          <c:orientation val="maxMin"/>
        </c:scaling>
        <c:delete val="1"/>
        <c:axPos val="b"/>
        <c:majorTickMark val="none"/>
        <c:minorTickMark val="none"/>
        <c:tickLblPos val="nextTo"/>
        <c:crossAx val="103089280"/>
        <c:crosses val="autoZero"/>
        <c:auto val="1"/>
        <c:lblAlgn val="ctr"/>
        <c:lblOffset val="100"/>
        <c:noMultiLvlLbl val="0"/>
      </c:catAx>
      <c:valAx>
        <c:axId val="103089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301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'5'!$K$4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'12'!$K$4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47008"/>
        <c:axId val="103148544"/>
      </c:barChart>
      <c:catAx>
        <c:axId val="103147008"/>
        <c:scaling>
          <c:orientation val="maxMin"/>
        </c:scaling>
        <c:delete val="1"/>
        <c:axPos val="b"/>
        <c:majorTickMark val="none"/>
        <c:minorTickMark val="none"/>
        <c:tickLblPos val="nextTo"/>
        <c:crossAx val="103148544"/>
        <c:crosses val="autoZero"/>
        <c:auto val="1"/>
        <c:lblAlgn val="ctr"/>
        <c:lblOffset val="100"/>
        <c:noMultiLvlLbl val="0"/>
      </c:catAx>
      <c:valAx>
        <c:axId val="1031485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314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'5'!$J$4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392768"/>
        <c:axId val="103394304"/>
      </c:barChart>
      <c:catAx>
        <c:axId val="103392768"/>
        <c:scaling>
          <c:orientation val="maxMin"/>
        </c:scaling>
        <c:delete val="1"/>
        <c:axPos val="b"/>
        <c:majorTickMark val="none"/>
        <c:minorTickMark val="none"/>
        <c:tickLblPos val="nextTo"/>
        <c:crossAx val="103394304"/>
        <c:crosses val="autoZero"/>
        <c:auto val="1"/>
        <c:lblAlgn val="ctr"/>
        <c:lblOffset val="100"/>
        <c:noMultiLvlLbl val="0"/>
      </c:catAx>
      <c:valAx>
        <c:axId val="103394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'5'!$O$4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102528"/>
        <c:axId val="104112512"/>
      </c:barChart>
      <c:catAx>
        <c:axId val="104102528"/>
        <c:scaling>
          <c:orientation val="maxMin"/>
        </c:scaling>
        <c:delete val="1"/>
        <c:axPos val="b"/>
        <c:majorTickMark val="none"/>
        <c:minorTickMark val="none"/>
        <c:tickLblPos val="nextTo"/>
        <c:crossAx val="104112512"/>
        <c:crosses val="autoZero"/>
        <c:auto val="1"/>
        <c:lblAlgn val="ctr"/>
        <c:lblOffset val="100"/>
        <c:noMultiLvlLbl val="0"/>
      </c:catAx>
      <c:valAx>
        <c:axId val="104112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410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'5'!$L$4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'7'!$L$4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'8'!$L$4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'9'!$L$4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'10'!$L$4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'11'!$L$4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'12'!$L$4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34304"/>
        <c:axId val="104035840"/>
      </c:barChart>
      <c:catAx>
        <c:axId val="104034304"/>
        <c:scaling>
          <c:orientation val="maxMin"/>
        </c:scaling>
        <c:delete val="1"/>
        <c:axPos val="b"/>
        <c:majorTickMark val="none"/>
        <c:minorTickMark val="none"/>
        <c:tickLblPos val="nextTo"/>
        <c:crossAx val="104035840"/>
        <c:crosses val="autoZero"/>
        <c:auto val="1"/>
        <c:lblAlgn val="ctr"/>
        <c:lblOffset val="100"/>
        <c:noMultiLvlLbl val="0"/>
      </c:catAx>
      <c:valAx>
        <c:axId val="104035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403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1</xdr:row>
      <xdr:rowOff>19050</xdr:rowOff>
    </xdr:from>
    <xdr:to>
      <xdr:col>13</xdr:col>
      <xdr:colOff>285750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19049</xdr:rowOff>
    </xdr:from>
    <xdr:to>
      <xdr:col>5</xdr:col>
      <xdr:colOff>561974</xdr:colOff>
      <xdr:row>45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790575</xdr:colOff>
      <xdr:row>16</xdr:row>
      <xdr:rowOff>161925</xdr:rowOff>
    </xdr:from>
    <xdr:to>
      <xdr:col>13</xdr:col>
      <xdr:colOff>295275</xdr:colOff>
      <xdr:row>33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828675</xdr:colOff>
      <xdr:row>35</xdr:row>
      <xdr:rowOff>57150</xdr:rowOff>
    </xdr:from>
    <xdr:to>
      <xdr:col>13</xdr:col>
      <xdr:colOff>190500</xdr:colOff>
      <xdr:row>45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47</xdr:row>
      <xdr:rowOff>38100</xdr:rowOff>
    </xdr:from>
    <xdr:to>
      <xdr:col>4</xdr:col>
      <xdr:colOff>209550</xdr:colOff>
      <xdr:row>57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342900</xdr:colOff>
      <xdr:row>47</xdr:row>
      <xdr:rowOff>47625</xdr:rowOff>
    </xdr:from>
    <xdr:to>
      <xdr:col>8</xdr:col>
      <xdr:colOff>438150</xdr:colOff>
      <xdr:row>57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514350</xdr:colOff>
      <xdr:row>47</xdr:row>
      <xdr:rowOff>47625</xdr:rowOff>
    </xdr:from>
    <xdr:to>
      <xdr:col>13</xdr:col>
      <xdr:colOff>238125</xdr:colOff>
      <xdr:row>57</xdr:row>
      <xdr:rowOff>85725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59</xdr:row>
      <xdr:rowOff>47625</xdr:rowOff>
    </xdr:from>
    <xdr:to>
      <xdr:col>4</xdr:col>
      <xdr:colOff>209550</xdr:colOff>
      <xdr:row>69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314325</xdr:colOff>
      <xdr:row>59</xdr:row>
      <xdr:rowOff>57150</xdr:rowOff>
    </xdr:from>
    <xdr:to>
      <xdr:col>8</xdr:col>
      <xdr:colOff>409575</xdr:colOff>
      <xdr:row>69</xdr:row>
      <xdr:rowOff>95250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514350</xdr:colOff>
      <xdr:row>59</xdr:row>
      <xdr:rowOff>28575</xdr:rowOff>
    </xdr:from>
    <xdr:to>
      <xdr:col>13</xdr:col>
      <xdr:colOff>238125</xdr:colOff>
      <xdr:row>69</xdr:row>
      <xdr:rowOff>66675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12</xdr:row>
      <xdr:rowOff>85725</xdr:rowOff>
    </xdr:from>
    <xdr:to>
      <xdr:col>14</xdr:col>
      <xdr:colOff>676275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rightToLeft="1" tabSelected="1" workbookViewId="0">
      <selection activeCell="A20" sqref="A20"/>
    </sheetView>
  </sheetViews>
  <sheetFormatPr defaultRowHeight="14.25" x14ac:dyDescent="0.2"/>
  <cols>
    <col min="1" max="1" width="13.5" customWidth="1"/>
    <col min="2" max="2" width="13" bestFit="1" customWidth="1"/>
    <col min="3" max="3" width="10" customWidth="1"/>
    <col min="4" max="4" width="13" bestFit="1" customWidth="1"/>
    <col min="5" max="5" width="22.125" customWidth="1"/>
    <col min="6" max="6" width="12.5" bestFit="1" customWidth="1"/>
    <col min="7" max="7" width="10.125" customWidth="1"/>
    <col min="8" max="8" width="15.125" customWidth="1"/>
    <col min="9" max="9" width="6" customWidth="1"/>
    <col min="13" max="13" width="11.875" customWidth="1"/>
    <col min="15" max="15" width="13.125" customWidth="1"/>
  </cols>
  <sheetData>
    <row r="2" spans="1:8" ht="15" x14ac:dyDescent="0.25">
      <c r="A2" s="81" t="s">
        <v>36</v>
      </c>
      <c r="B2" s="56"/>
      <c r="C2" s="50"/>
      <c r="D2" s="80" t="s">
        <v>53</v>
      </c>
      <c r="E2" s="80" t="s">
        <v>55</v>
      </c>
      <c r="G2" s="2"/>
    </row>
    <row r="3" spans="1:8" x14ac:dyDescent="0.2">
      <c r="A3" s="55" t="s">
        <v>20</v>
      </c>
      <c r="B3" s="52"/>
      <c r="C3" s="50"/>
      <c r="D3" s="88">
        <f>F3/F13</f>
        <v>0</v>
      </c>
      <c r="E3" t="s">
        <v>9</v>
      </c>
      <c r="F3" s="88">
        <f>SUM('1'!M4+'2'!M4+'3'!M4+'4'!M4+'5'!M4+'6'!M4+'7'!M4+'8'!M4+'9'!M4+'10'!M4+'11'!M4+'12'!M4)</f>
        <v>0</v>
      </c>
      <c r="G3" s="2"/>
    </row>
    <row r="4" spans="1:8" x14ac:dyDescent="0.2">
      <c r="A4" s="1" t="s">
        <v>19</v>
      </c>
      <c r="B4" s="56"/>
      <c r="C4" s="50"/>
      <c r="D4" s="88">
        <f>F4/F13</f>
        <v>0</v>
      </c>
      <c r="E4" t="s">
        <v>24</v>
      </c>
      <c r="F4" s="88">
        <f>SUM('1'!L9+'2'!L9+'3'!L9+'4'!L9+'5'!L9+'6'!L9+'7'!L9+'8'!L9+'9'!L9+'10'!L9+'11'!L9+'12'!L9)</f>
        <v>0</v>
      </c>
      <c r="G4" s="2"/>
    </row>
    <row r="5" spans="1:8" x14ac:dyDescent="0.2">
      <c r="A5" s="1" t="s">
        <v>18</v>
      </c>
      <c r="B5" s="56"/>
      <c r="C5" s="50"/>
      <c r="D5" s="88">
        <f>F5/F13</f>
        <v>0</v>
      </c>
      <c r="E5" t="s">
        <v>29</v>
      </c>
      <c r="F5" s="88">
        <f>SUM('1'!M9+'2'!M9+'3'!M9+'4'!M9+'5'!M9+'6'!M9+'7'!M9+'8'!M9+'9'!M9+'10'!M9+'11'!M9+'12'!M9)</f>
        <v>0</v>
      </c>
      <c r="G5" s="2"/>
    </row>
    <row r="6" spans="1:8" x14ac:dyDescent="0.2">
      <c r="A6" s="1" t="s">
        <v>17</v>
      </c>
      <c r="B6" s="56"/>
      <c r="C6" s="50"/>
      <c r="D6" s="88">
        <f>F6/F13</f>
        <v>0</v>
      </c>
      <c r="E6" t="s">
        <v>25</v>
      </c>
      <c r="F6" s="88">
        <f>SUM('1'!O4+'2'!O4+'3'!O4+'4'!O4+'5'!O4+'6'!O4+'7'!O4+'8'!O4+'9'!O4+'10'!O4+'11'!O4+'12'!O4)</f>
        <v>0</v>
      </c>
      <c r="G6" s="2"/>
    </row>
    <row r="7" spans="1:8" x14ac:dyDescent="0.2">
      <c r="A7" s="1" t="s">
        <v>16</v>
      </c>
      <c r="B7" s="56"/>
      <c r="C7" s="50"/>
      <c r="D7" s="88">
        <f>F7/F13</f>
        <v>0</v>
      </c>
      <c r="E7" t="s">
        <v>8</v>
      </c>
      <c r="F7" s="88">
        <f>SUM('1'!N4+'2'!N4+'3'!N4+'4'!N4+'5'!N4+'6'!N4+'7'!N4+'8'!N4+'9'!N4+'10'!N4+'11'!N4+'12'!N4)</f>
        <v>0</v>
      </c>
      <c r="G7" s="2"/>
    </row>
    <row r="8" spans="1:8" x14ac:dyDescent="0.2">
      <c r="A8" s="1" t="s">
        <v>12</v>
      </c>
      <c r="B8" s="56"/>
      <c r="C8" s="50"/>
      <c r="D8" s="88">
        <f>F8/F13</f>
        <v>0</v>
      </c>
      <c r="E8" t="s">
        <v>5</v>
      </c>
      <c r="F8" s="88">
        <f>SUM('1'!L4+'2'!L4+'3'!L4+'4'!L4+'5'!L4+'6'!L4+'7'!L4+'8'!L4+'9'!L4+'10'!L4+'11'!L4+'12'!L4)</f>
        <v>0</v>
      </c>
      <c r="G8" s="2"/>
    </row>
    <row r="9" spans="1:8" x14ac:dyDescent="0.2">
      <c r="A9" s="1" t="s">
        <v>8</v>
      </c>
      <c r="B9" s="56"/>
      <c r="C9" s="50"/>
      <c r="D9" s="88">
        <f>F9/F13</f>
        <v>0</v>
      </c>
      <c r="E9" t="s">
        <v>23</v>
      </c>
      <c r="F9" s="88">
        <f>SUM('1'!K9+'2'!K9+'3'!K9+'4'!K9+'5'!K9+'6'!K9+'7'!K9+'8'!K9+'9'!K9+'10'!K9+'11'!K9+'12'!K9)</f>
        <v>0</v>
      </c>
      <c r="G9" s="2"/>
    </row>
    <row r="10" spans="1:8" x14ac:dyDescent="0.2">
      <c r="A10" s="1" t="s">
        <v>21</v>
      </c>
      <c r="B10" s="56"/>
      <c r="C10" s="50"/>
      <c r="D10" s="88">
        <f>F10/F13</f>
        <v>0</v>
      </c>
      <c r="E10" t="s">
        <v>7</v>
      </c>
      <c r="F10" s="88">
        <f>SUM('1'!K4+'2'!K4+'3'!K4+'4'!K4+'5'!K4+'6'!K4+'7'!K4+'8'!K4+'9'!K4+'10'!K4+'11'!K4+'12'!K4)</f>
        <v>0</v>
      </c>
      <c r="G10" s="2"/>
    </row>
    <row r="11" spans="1:8" x14ac:dyDescent="0.2">
      <c r="A11" s="1" t="s">
        <v>64</v>
      </c>
      <c r="B11" s="56"/>
      <c r="C11" s="50"/>
      <c r="D11" s="88">
        <f>F11/F13</f>
        <v>0</v>
      </c>
      <c r="E11" t="s">
        <v>46</v>
      </c>
      <c r="F11" s="88">
        <f>SUM('1'!J4+'2'!J4+'3'!J4+'4'!J4+'5'!J4+'6'!J4+'7'!J4+'8'!J4+'9'!J4+'10'!J4+'11'!J4+'12'!J4)</f>
        <v>0</v>
      </c>
      <c r="G11" s="2"/>
      <c r="H11" t="s">
        <v>35</v>
      </c>
    </row>
    <row r="12" spans="1:8" x14ac:dyDescent="0.2">
      <c r="A12" s="1" t="s">
        <v>15</v>
      </c>
      <c r="B12" s="56"/>
      <c r="C12" s="50"/>
      <c r="D12" s="88"/>
      <c r="G12" s="2"/>
    </row>
    <row r="13" spans="1:8" x14ac:dyDescent="0.2">
      <c r="A13" s="1" t="s">
        <v>22</v>
      </c>
      <c r="B13" s="56"/>
      <c r="C13" s="50"/>
      <c r="D13" t="s">
        <v>65</v>
      </c>
      <c r="F13">
        <v>1</v>
      </c>
      <c r="G13" s="2"/>
      <c r="H13" t="s">
        <v>35</v>
      </c>
    </row>
    <row r="14" spans="1:8" x14ac:dyDescent="0.2">
      <c r="A14" s="1" t="s">
        <v>7</v>
      </c>
      <c r="B14" s="56"/>
      <c r="C14" s="50"/>
      <c r="E14" s="2"/>
      <c r="F14" s="2"/>
      <c r="G14" s="2"/>
      <c r="H14" t="s">
        <v>35</v>
      </c>
    </row>
    <row r="15" spans="1:8" x14ac:dyDescent="0.2">
      <c r="A15" s="1" t="s">
        <v>14</v>
      </c>
      <c r="B15" s="56"/>
      <c r="C15" s="50"/>
      <c r="D15" t="s">
        <v>54</v>
      </c>
      <c r="E15" s="88">
        <f>SUM(F3:F11)</f>
        <v>0</v>
      </c>
      <c r="F15" t="s">
        <v>56</v>
      </c>
      <c r="G15" s="2"/>
    </row>
    <row r="16" spans="1:8" x14ac:dyDescent="0.2">
      <c r="A16" s="1" t="s">
        <v>13</v>
      </c>
      <c r="B16" s="56"/>
      <c r="C16" s="50"/>
      <c r="G16" s="2"/>
    </row>
    <row r="17" spans="1:7" x14ac:dyDescent="0.2">
      <c r="A17" s="1" t="s">
        <v>27</v>
      </c>
      <c r="B17" s="56"/>
      <c r="C17" s="50"/>
      <c r="E17" s="2"/>
      <c r="F17" s="2"/>
      <c r="G17" s="2"/>
    </row>
    <row r="18" spans="1:7" x14ac:dyDescent="0.2">
      <c r="A18" s="1" t="s">
        <v>67</v>
      </c>
      <c r="B18" s="1"/>
      <c r="C18" s="50"/>
    </row>
    <row r="19" spans="1:7" x14ac:dyDescent="0.2">
      <c r="A19" s="1"/>
      <c r="B19" s="1"/>
      <c r="C19" s="50"/>
    </row>
    <row r="20" spans="1:7" x14ac:dyDescent="0.2">
      <c r="A20" s="1"/>
      <c r="B20" s="1"/>
      <c r="C20" s="50"/>
    </row>
    <row r="21" spans="1:7" x14ac:dyDescent="0.2">
      <c r="A21" s="1"/>
      <c r="B21" s="1"/>
      <c r="C21" s="50"/>
    </row>
    <row r="22" spans="1:7" x14ac:dyDescent="0.2">
      <c r="A22" s="52"/>
      <c r="B22" s="53">
        <f>SUM(B3:B20)</f>
        <v>0</v>
      </c>
      <c r="C22" s="50"/>
    </row>
    <row r="23" spans="1:7" x14ac:dyDescent="0.2">
      <c r="B23" t="s">
        <v>40</v>
      </c>
      <c r="C23" t="s">
        <v>39</v>
      </c>
    </row>
    <row r="24" spans="1:7" x14ac:dyDescent="0.2">
      <c r="A24" t="s">
        <v>38</v>
      </c>
      <c r="B24">
        <v>0.63759999999999994</v>
      </c>
      <c r="D24">
        <f>C24*B24</f>
        <v>0</v>
      </c>
    </row>
    <row r="25" spans="1:7" x14ac:dyDescent="0.2">
      <c r="A25" t="s">
        <v>41</v>
      </c>
      <c r="B25">
        <v>4.7699999999999996</v>
      </c>
      <c r="D25">
        <f>B25*C25</f>
        <v>0</v>
      </c>
    </row>
    <row r="26" spans="1:7" x14ac:dyDescent="0.2">
      <c r="A26" t="s">
        <v>42</v>
      </c>
      <c r="B26">
        <v>4.93</v>
      </c>
      <c r="D26">
        <f>C26*B26</f>
        <v>0</v>
      </c>
    </row>
    <row r="27" spans="1:7" x14ac:dyDescent="0.2">
      <c r="A27" t="s">
        <v>43</v>
      </c>
      <c r="B27">
        <v>10.66</v>
      </c>
      <c r="C27">
        <v>0</v>
      </c>
      <c r="D27">
        <f>C27*B27</f>
        <v>0</v>
      </c>
    </row>
    <row r="28" spans="1:7" x14ac:dyDescent="0.2">
      <c r="D28">
        <f>SUM(D24:D27)</f>
        <v>0</v>
      </c>
    </row>
    <row r="35" spans="1:10" ht="15" x14ac:dyDescent="0.25">
      <c r="A35" s="80" t="s">
        <v>9</v>
      </c>
      <c r="I35" s="80" t="s">
        <v>23</v>
      </c>
    </row>
    <row r="47" spans="1:10" ht="15" x14ac:dyDescent="0.25">
      <c r="A47" s="80" t="s">
        <v>8</v>
      </c>
      <c r="F47" s="80" t="s">
        <v>7</v>
      </c>
      <c r="J47" s="80" t="s">
        <v>46</v>
      </c>
    </row>
    <row r="59" spans="1:10" ht="15" x14ac:dyDescent="0.25">
      <c r="A59" s="80" t="s">
        <v>25</v>
      </c>
      <c r="F59" s="80" t="s">
        <v>5</v>
      </c>
      <c r="J59" s="80" t="s">
        <v>29</v>
      </c>
    </row>
    <row r="72" spans="1:14" ht="15" x14ac:dyDescent="0.25">
      <c r="B72" s="80" t="s">
        <v>61</v>
      </c>
      <c r="G72" s="80" t="s">
        <v>60</v>
      </c>
    </row>
    <row r="73" spans="1:14" ht="15" x14ac:dyDescent="0.25">
      <c r="A73" s="54"/>
      <c r="B73" s="81" t="s">
        <v>58</v>
      </c>
      <c r="C73" s="81" t="s">
        <v>59</v>
      </c>
      <c r="D73" s="81" t="s">
        <v>66</v>
      </c>
      <c r="E73" s="81" t="s">
        <v>48</v>
      </c>
      <c r="G73" s="85" t="s">
        <v>49</v>
      </c>
      <c r="H73" s="85" t="s">
        <v>48</v>
      </c>
      <c r="I73" s="85" t="s">
        <v>50</v>
      </c>
      <c r="J73" s="94" t="s">
        <v>51</v>
      </c>
      <c r="K73" s="92" t="s">
        <v>49</v>
      </c>
      <c r="L73" s="85" t="s">
        <v>48</v>
      </c>
      <c r="M73" s="85" t="s">
        <v>50</v>
      </c>
      <c r="N73" s="81" t="s">
        <v>51</v>
      </c>
    </row>
    <row r="74" spans="1:14" x14ac:dyDescent="0.2">
      <c r="A74" s="55">
        <v>1</v>
      </c>
      <c r="B74" s="50">
        <v>100</v>
      </c>
      <c r="C74" s="2"/>
      <c r="D74" s="2"/>
      <c r="E74" s="51"/>
      <c r="G74" s="84">
        <v>1</v>
      </c>
      <c r="H74" s="84"/>
      <c r="I74" s="84">
        <v>2</v>
      </c>
      <c r="J74" s="95">
        <f>I74*G74</f>
        <v>2</v>
      </c>
      <c r="K74" s="93"/>
      <c r="L74" s="91"/>
      <c r="M74" s="90"/>
      <c r="N74" s="82">
        <f>M74*K74</f>
        <v>0</v>
      </c>
    </row>
    <row r="75" spans="1:14" x14ac:dyDescent="0.2">
      <c r="A75" s="1">
        <v>2</v>
      </c>
      <c r="B75" s="50"/>
      <c r="C75" s="2"/>
      <c r="D75" s="2"/>
      <c r="E75" s="51"/>
      <c r="G75" s="84"/>
      <c r="H75" s="84"/>
      <c r="I75" s="84"/>
      <c r="J75" s="96">
        <f>I75*G75</f>
        <v>0</v>
      </c>
      <c r="K75" s="9"/>
      <c r="L75" s="89"/>
      <c r="M75" s="49"/>
      <c r="N75" s="84">
        <f>M75*K75</f>
        <v>0</v>
      </c>
    </row>
    <row r="76" spans="1:14" x14ac:dyDescent="0.2">
      <c r="A76" s="1">
        <v>3</v>
      </c>
      <c r="B76" s="50"/>
      <c r="C76" s="2"/>
      <c r="D76" s="2"/>
      <c r="E76" s="51"/>
      <c r="G76" s="84"/>
      <c r="H76" s="84"/>
      <c r="I76" s="84"/>
      <c r="J76" s="96">
        <f>I76*G76</f>
        <v>0</v>
      </c>
      <c r="K76" s="9"/>
      <c r="L76" s="89"/>
      <c r="M76" s="49"/>
      <c r="N76" s="84">
        <f t="shared" ref="N76:N81" si="0">M76*K76</f>
        <v>0</v>
      </c>
    </row>
    <row r="77" spans="1:14" x14ac:dyDescent="0.2">
      <c r="A77" s="1">
        <v>4</v>
      </c>
      <c r="B77" s="50"/>
      <c r="C77" s="2"/>
      <c r="D77" s="2"/>
      <c r="E77" s="51"/>
      <c r="G77" s="84"/>
      <c r="H77" s="84"/>
      <c r="I77" s="84"/>
      <c r="J77" s="96">
        <f>I77*G77</f>
        <v>0</v>
      </c>
      <c r="K77" s="9"/>
      <c r="L77" s="50"/>
      <c r="M77" s="84"/>
      <c r="N77" s="84">
        <f t="shared" si="0"/>
        <v>0</v>
      </c>
    </row>
    <row r="78" spans="1:14" x14ac:dyDescent="0.2">
      <c r="A78" s="1">
        <v>5</v>
      </c>
      <c r="B78" s="50"/>
      <c r="C78" s="9"/>
      <c r="D78" s="9"/>
      <c r="E78" s="51"/>
      <c r="G78" s="84"/>
      <c r="H78" s="84"/>
      <c r="I78" s="84"/>
      <c r="J78" s="96">
        <f>I78*G78</f>
        <v>0</v>
      </c>
      <c r="K78" s="9"/>
      <c r="L78" s="50"/>
      <c r="M78" s="84"/>
      <c r="N78" s="84">
        <f t="shared" si="0"/>
        <v>0</v>
      </c>
    </row>
    <row r="79" spans="1:14" x14ac:dyDescent="0.2">
      <c r="A79" s="1">
        <v>6</v>
      </c>
      <c r="B79" s="50"/>
      <c r="C79" s="9"/>
      <c r="D79" s="2"/>
      <c r="E79" s="51"/>
      <c r="G79" s="84"/>
      <c r="H79" s="84"/>
      <c r="I79" s="84"/>
      <c r="J79" s="96">
        <f t="shared" ref="J79:J85" si="1">I79*G79</f>
        <v>0</v>
      </c>
      <c r="K79" s="2"/>
      <c r="L79" s="50"/>
      <c r="M79" s="84"/>
      <c r="N79" s="84">
        <f t="shared" si="0"/>
        <v>0</v>
      </c>
    </row>
    <row r="80" spans="1:14" x14ac:dyDescent="0.2">
      <c r="A80" s="1">
        <v>7</v>
      </c>
      <c r="B80" s="50"/>
      <c r="C80" s="9"/>
      <c r="D80" s="9"/>
      <c r="E80" s="51"/>
      <c r="G80" s="84"/>
      <c r="H80" s="51"/>
      <c r="I80" s="51"/>
      <c r="J80" s="96">
        <f t="shared" si="1"/>
        <v>0</v>
      </c>
      <c r="K80" s="2"/>
      <c r="L80" s="50"/>
      <c r="M80" s="84"/>
      <c r="N80" s="84">
        <f t="shared" si="0"/>
        <v>0</v>
      </c>
    </row>
    <row r="81" spans="1:14" x14ac:dyDescent="0.2">
      <c r="A81" s="1">
        <v>8</v>
      </c>
      <c r="B81" s="50"/>
      <c r="C81" s="9"/>
      <c r="D81" s="2"/>
      <c r="E81" s="51"/>
      <c r="G81" s="84"/>
      <c r="H81" s="84"/>
      <c r="I81" s="84"/>
      <c r="J81" s="96">
        <f t="shared" si="1"/>
        <v>0</v>
      </c>
      <c r="K81" s="2"/>
      <c r="L81" s="50"/>
      <c r="M81" s="84"/>
      <c r="N81" s="84">
        <f t="shared" si="0"/>
        <v>0</v>
      </c>
    </row>
    <row r="82" spans="1:14" x14ac:dyDescent="0.2">
      <c r="A82" s="1">
        <v>9</v>
      </c>
      <c r="B82" s="50"/>
      <c r="C82" s="2"/>
      <c r="D82" s="2"/>
      <c r="E82" s="51"/>
      <c r="G82" s="84"/>
      <c r="H82" s="84"/>
      <c r="I82" s="84"/>
      <c r="J82" s="96">
        <f t="shared" si="1"/>
        <v>0</v>
      </c>
      <c r="K82" s="2"/>
      <c r="L82" s="50"/>
      <c r="M82" s="84"/>
      <c r="N82" s="84">
        <f>SUM(K82*M82)</f>
        <v>0</v>
      </c>
    </row>
    <row r="83" spans="1:14" x14ac:dyDescent="0.2">
      <c r="A83" s="1">
        <v>10</v>
      </c>
      <c r="B83" s="50"/>
      <c r="C83" s="2"/>
      <c r="D83" s="2"/>
      <c r="E83" s="51"/>
      <c r="G83" s="84"/>
      <c r="H83" s="84"/>
      <c r="I83" s="84"/>
      <c r="J83" s="96">
        <f t="shared" si="1"/>
        <v>0</v>
      </c>
      <c r="K83" s="2"/>
      <c r="L83" s="50"/>
      <c r="M83" s="84"/>
      <c r="N83" s="84">
        <f>SUM(K83*M83)</f>
        <v>0</v>
      </c>
    </row>
    <row r="84" spans="1:14" x14ac:dyDescent="0.2">
      <c r="A84" s="1">
        <v>11</v>
      </c>
      <c r="B84" s="50"/>
      <c r="C84" s="2"/>
      <c r="D84" s="2"/>
      <c r="E84" s="51"/>
      <c r="G84" s="84"/>
      <c r="H84" s="84"/>
      <c r="I84" s="84"/>
      <c r="J84" s="96">
        <f t="shared" si="1"/>
        <v>0</v>
      </c>
      <c r="K84" s="2"/>
      <c r="L84" s="50"/>
      <c r="M84" s="84"/>
      <c r="N84" s="84">
        <f>SUM(K84*M84)</f>
        <v>0</v>
      </c>
    </row>
    <row r="85" spans="1:14" ht="15" thickBot="1" x14ac:dyDescent="0.25">
      <c r="A85" s="1">
        <v>12</v>
      </c>
      <c r="B85" s="52"/>
      <c r="C85" s="53"/>
      <c r="D85" s="53"/>
      <c r="E85" s="54"/>
      <c r="G85" s="84"/>
      <c r="H85" s="55"/>
      <c r="I85" s="84"/>
      <c r="J85" s="96">
        <f t="shared" si="1"/>
        <v>0</v>
      </c>
      <c r="K85" s="2"/>
      <c r="L85" s="50"/>
      <c r="M85" s="55"/>
      <c r="N85" s="84">
        <f>SUM(K85*M85)</f>
        <v>0</v>
      </c>
    </row>
    <row r="86" spans="1:14" ht="15.75" thickBot="1" x14ac:dyDescent="0.3">
      <c r="B86" s="56">
        <f>SUM(B74:B85)</f>
        <v>100</v>
      </c>
      <c r="C86" s="57">
        <f>SUM(C74:C85)</f>
        <v>0</v>
      </c>
      <c r="D86" s="57">
        <f>SUM(D74:D85)</f>
        <v>0</v>
      </c>
      <c r="E86" s="58"/>
      <c r="G86" s="99">
        <f>SUM(J74:J85)</f>
        <v>2</v>
      </c>
      <c r="H86" s="86"/>
      <c r="I86" s="98" t="s">
        <v>47</v>
      </c>
      <c r="J86" s="99">
        <f>N86+G86</f>
        <v>2</v>
      </c>
      <c r="K86" s="98" t="s">
        <v>52</v>
      </c>
      <c r="L86" s="99">
        <f>E88/10 -J86</f>
        <v>8</v>
      </c>
      <c r="N86" s="97">
        <f>SUM(N74:N85)</f>
        <v>0</v>
      </c>
    </row>
    <row r="87" spans="1:14" ht="15" x14ac:dyDescent="0.25">
      <c r="E87" s="83" t="s">
        <v>47</v>
      </c>
    </row>
    <row r="88" spans="1:14" x14ac:dyDescent="0.2">
      <c r="A88" s="2"/>
      <c r="B88" s="106"/>
      <c r="E88" s="55">
        <f>SUM(B86:D86)</f>
        <v>100</v>
      </c>
    </row>
    <row r="89" spans="1:14" x14ac:dyDescent="0.2">
      <c r="A89" s="2"/>
      <c r="B89" s="106"/>
    </row>
    <row r="90" spans="1:14" x14ac:dyDescent="0.2">
      <c r="A90" s="2"/>
      <c r="B90" s="106"/>
    </row>
    <row r="91" spans="1:14" x14ac:dyDescent="0.2">
      <c r="A91" s="2"/>
      <c r="B91" s="106"/>
    </row>
    <row r="92" spans="1:14" x14ac:dyDescent="0.2">
      <c r="A92" s="2"/>
      <c r="B92" s="106"/>
    </row>
    <row r="93" spans="1:14" ht="15" x14ac:dyDescent="0.25">
      <c r="A93" s="2"/>
      <c r="B93" s="106"/>
      <c r="C93" s="80"/>
      <c r="D93" s="106"/>
      <c r="E93" s="86"/>
      <c r="F93" s="111"/>
    </row>
    <row r="94" spans="1:14" x14ac:dyDescent="0.2">
      <c r="A94" s="2"/>
      <c r="B94" s="2"/>
    </row>
    <row r="95" spans="1:14" ht="15" x14ac:dyDescent="0.25">
      <c r="A95" s="2"/>
      <c r="B95" s="2"/>
      <c r="C95" s="80" t="s">
        <v>62</v>
      </c>
      <c r="D95" s="104">
        <f>E88</f>
        <v>100</v>
      </c>
      <c r="E95" s="80" t="s">
        <v>63</v>
      </c>
      <c r="F95" s="103">
        <f>'1'!I11+'2'!I11+'3'!I11+'4'!I11+'5'!I11+'6'!I11+'7'!I11+'8'!I11+'9'!I11+'10'!I11+'11'!I11+'12'!I11</f>
        <v>0</v>
      </c>
      <c r="G95" s="105"/>
    </row>
    <row r="96" spans="1:14" ht="15" x14ac:dyDescent="0.25">
      <c r="A96" s="2"/>
      <c r="B96" s="2"/>
      <c r="E96" s="80" t="s">
        <v>28</v>
      </c>
      <c r="F96" s="102">
        <f>J86</f>
        <v>2</v>
      </c>
    </row>
    <row r="97" spans="1:6" ht="15" x14ac:dyDescent="0.25">
      <c r="A97" s="86"/>
      <c r="B97" s="106"/>
      <c r="D97" s="106"/>
      <c r="E97" t="s">
        <v>57</v>
      </c>
      <c r="F97" s="110">
        <f>D95-F95-F96</f>
        <v>98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workbookViewId="0">
      <selection activeCell="A3" sqref="A3:G50"/>
    </sheetView>
  </sheetViews>
  <sheetFormatPr defaultRowHeight="14.25" x14ac:dyDescent="0.2"/>
  <cols>
    <col min="2" max="2" width="10.5" customWidth="1"/>
    <col min="3" max="3" width="10.125" customWidth="1"/>
    <col min="4" max="4" width="2.375" customWidth="1"/>
    <col min="5" max="5" width="36.625" customWidth="1"/>
    <col min="7" max="7" width="12.12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B8" s="49"/>
      <c r="C8" s="49"/>
      <c r="E8" s="49"/>
      <c r="G8" s="49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32"/>
      <c r="B11" s="32"/>
      <c r="C11" s="32"/>
      <c r="D11" s="32"/>
      <c r="E11" s="32"/>
      <c r="F11" s="32"/>
      <c r="G11" s="32"/>
      <c r="H11" t="s">
        <v>33</v>
      </c>
      <c r="I11">
        <f>SUM(F3:F70)</f>
        <v>0</v>
      </c>
      <c r="J11" s="8"/>
      <c r="K11" s="16"/>
      <c r="L11" s="26"/>
      <c r="M11" s="40"/>
      <c r="O11" s="31"/>
    </row>
    <row r="12" spans="1:15" x14ac:dyDescent="0.2">
      <c r="A12" s="32"/>
      <c r="B12" s="32"/>
      <c r="C12" s="32"/>
      <c r="D12" s="32"/>
      <c r="E12" s="32"/>
      <c r="F12" s="32"/>
      <c r="G12" s="32"/>
    </row>
    <row r="13" spans="1:15" x14ac:dyDescent="0.2">
      <c r="A13" s="32"/>
      <c r="B13" s="32"/>
      <c r="C13" s="32"/>
      <c r="D13" s="32"/>
      <c r="E13" s="32"/>
      <c r="F13" s="32"/>
      <c r="G13" s="32"/>
    </row>
    <row r="14" spans="1:15" x14ac:dyDescent="0.2">
      <c r="A14" s="32"/>
      <c r="B14" s="32"/>
      <c r="C14" s="32"/>
      <c r="D14" s="32"/>
      <c r="E14" s="32"/>
      <c r="F14" s="32"/>
      <c r="G14" s="32"/>
    </row>
    <row r="15" spans="1:15" x14ac:dyDescent="0.2">
      <c r="B15" s="63"/>
      <c r="C15" s="63"/>
      <c r="E15" s="63"/>
      <c r="F15" s="63"/>
      <c r="G15" s="63"/>
    </row>
    <row r="16" spans="1:15" x14ac:dyDescent="0.2">
      <c r="A16" s="33"/>
      <c r="B16" s="34"/>
      <c r="C16" s="34"/>
      <c r="D16" s="34"/>
      <c r="E16" s="34"/>
      <c r="F16" s="34"/>
      <c r="G16" s="34"/>
    </row>
    <row r="17" spans="1:8" x14ac:dyDescent="0.2">
      <c r="B17" s="48"/>
      <c r="C17" s="48"/>
      <c r="E17" s="48"/>
      <c r="F17" s="48"/>
      <c r="G17" s="48"/>
    </row>
    <row r="18" spans="1:8" x14ac:dyDescent="0.2">
      <c r="A18" s="35"/>
      <c r="B18" s="35"/>
      <c r="C18" s="35"/>
      <c r="D18" s="35"/>
      <c r="E18" s="35"/>
      <c r="F18" s="35"/>
      <c r="G18" s="35"/>
    </row>
    <row r="19" spans="1:8" x14ac:dyDescent="0.2">
      <c r="B19" s="47"/>
      <c r="C19" s="47"/>
      <c r="E19" s="47"/>
      <c r="F19" s="47"/>
      <c r="G19" s="47"/>
    </row>
    <row r="20" spans="1:8" x14ac:dyDescent="0.2">
      <c r="A20" s="35"/>
      <c r="B20" s="35"/>
      <c r="C20" s="35"/>
      <c r="D20" s="35"/>
      <c r="E20" s="35"/>
      <c r="F20" s="35"/>
      <c r="G20" s="35"/>
      <c r="H20" s="9"/>
    </row>
    <row r="21" spans="1:8" x14ac:dyDescent="0.2">
      <c r="A21" s="35"/>
      <c r="B21" s="34"/>
      <c r="C21" s="34"/>
      <c r="D21" s="34"/>
      <c r="E21" s="34"/>
      <c r="F21" s="34"/>
      <c r="G21" s="34"/>
    </row>
    <row r="22" spans="1:8" x14ac:dyDescent="0.2">
      <c r="A22" s="33"/>
      <c r="B22" s="34"/>
      <c r="C22" s="34"/>
      <c r="D22" s="34"/>
      <c r="E22" s="34"/>
      <c r="F22" s="34"/>
      <c r="G22" s="34"/>
    </row>
    <row r="23" spans="1:8" x14ac:dyDescent="0.2">
      <c r="A23" s="37"/>
      <c r="B23" s="37"/>
      <c r="C23" s="37"/>
      <c r="D23" s="37"/>
      <c r="E23" s="37"/>
      <c r="F23" s="37"/>
      <c r="G23" s="37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34"/>
      <c r="B25" s="1"/>
      <c r="C25" s="1"/>
      <c r="D25" s="1"/>
      <c r="E25" s="1"/>
      <c r="F25" s="1"/>
      <c r="G25" s="1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B28" s="49"/>
      <c r="C28" s="49"/>
      <c r="E28" s="49"/>
      <c r="F28" s="49"/>
      <c r="G28" s="49"/>
    </row>
    <row r="29" spans="1:8" x14ac:dyDescent="0.2">
      <c r="A29" s="1"/>
      <c r="B29" s="1"/>
      <c r="C29" s="1"/>
      <c r="D29" s="1"/>
      <c r="E29" s="1"/>
      <c r="F29" s="1"/>
      <c r="G29" s="1"/>
    </row>
    <row r="30" spans="1:8" x14ac:dyDescent="0.2">
      <c r="A30" s="37"/>
      <c r="B30" s="37"/>
      <c r="C30" s="37"/>
      <c r="D30" s="37"/>
      <c r="E30" s="37"/>
      <c r="F30" s="37"/>
      <c r="G30" s="37"/>
    </row>
    <row r="31" spans="1:8" x14ac:dyDescent="0.2">
      <c r="A31" s="37"/>
      <c r="B31" s="37"/>
      <c r="C31" s="37"/>
      <c r="D31" s="37"/>
      <c r="E31" s="37"/>
      <c r="F31" s="37"/>
      <c r="G31" s="37"/>
    </row>
    <row r="32" spans="1:8" x14ac:dyDescent="0.2">
      <c r="A32" s="37"/>
      <c r="B32" s="37"/>
      <c r="C32" s="37"/>
      <c r="D32" s="37"/>
      <c r="E32" s="37"/>
      <c r="F32" s="37"/>
      <c r="G32" s="37"/>
    </row>
    <row r="33" spans="1:7" x14ac:dyDescent="0.2">
      <c r="A33" s="34"/>
      <c r="B33" s="1"/>
      <c r="C33" s="1"/>
      <c r="D33" s="1"/>
      <c r="E33" s="1"/>
      <c r="F33" s="1"/>
      <c r="G33" s="1"/>
    </row>
    <row r="34" spans="1:7" x14ac:dyDescent="0.2">
      <c r="A34" s="34"/>
      <c r="B34" s="1"/>
      <c r="C34" s="1"/>
      <c r="D34" s="1"/>
      <c r="E34" s="1"/>
      <c r="F34" s="1"/>
      <c r="G34" s="1"/>
    </row>
    <row r="35" spans="1:7" x14ac:dyDescent="0.2">
      <c r="B35" s="48"/>
      <c r="C35" s="48"/>
      <c r="E35" s="48"/>
      <c r="F35" s="48"/>
      <c r="G35" s="48"/>
    </row>
    <row r="36" spans="1:7" x14ac:dyDescent="0.2">
      <c r="A36" s="37"/>
      <c r="B36" s="37"/>
      <c r="C36" s="37"/>
      <c r="D36" s="37"/>
      <c r="E36" s="37"/>
      <c r="F36" s="37"/>
      <c r="G36" s="37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0"/>
      <c r="C38" s="10"/>
      <c r="D38" s="10"/>
      <c r="E38" s="10"/>
      <c r="F38" s="10"/>
      <c r="G38" s="10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"/>
      <c r="B50" s="1"/>
      <c r="C50" s="1"/>
      <c r="D50" s="1"/>
      <c r="E50" s="1"/>
      <c r="F50" s="1"/>
      <c r="G50" s="1"/>
      <c r="H50">
        <f>SUM(F3:F50)</f>
        <v>0</v>
      </c>
    </row>
  </sheetData>
  <conditionalFormatting sqref="B9:B11 B41 B43:B47 B16:B17 B21:B23 B30:B33 B35:B38">
    <cfRule type="containsText" dxfId="48" priority="13" operator="containsText" text="&quot;ביגוד&quot;">
      <formula>NOT(ISERROR(SEARCH("""ביגוד""",B9)))</formula>
    </cfRule>
  </conditionalFormatting>
  <conditionalFormatting sqref="B9:B11 B21:B22 B16:B17">
    <cfRule type="cellIs" dxfId="47" priority="12" operator="equal">
      <formula>"""ביגוד"""</formula>
    </cfRule>
  </conditionalFormatting>
  <conditionalFormatting sqref="B9:B11 B21:B22 B16:B17">
    <cfRule type="expression" dxfId="46" priority="11">
      <formula>"ביגוד"</formula>
    </cfRule>
  </conditionalFormatting>
  <conditionalFormatting sqref="F9:F24 F29:F50">
    <cfRule type="cellIs" dxfId="45" priority="9" operator="greaterThan">
      <formula>100</formula>
    </cfRule>
    <cfRule type="cellIs" dxfId="44" priority="10" operator="greaterThan">
      <formula>150</formula>
    </cfRule>
  </conditionalFormatting>
  <conditionalFormatting sqref="B7">
    <cfRule type="containsText" dxfId="43" priority="6" operator="containsText" text="&quot;ביגוד&quot;">
      <formula>NOT(ISERROR(SEARCH("""ביגוד""",B7)))</formula>
    </cfRule>
  </conditionalFormatting>
  <conditionalFormatting sqref="B7">
    <cfRule type="cellIs" dxfId="42" priority="5" operator="equal">
      <formula>"""ביגוד"""</formula>
    </cfRule>
  </conditionalFormatting>
  <conditionalFormatting sqref="B7">
    <cfRule type="expression" dxfId="41" priority="4">
      <formula>"ביגוד"</formula>
    </cfRule>
  </conditionalFormatting>
  <conditionalFormatting sqref="F6:F7">
    <cfRule type="cellIs" dxfId="40" priority="2" operator="greaterThan">
      <formula>100</formula>
    </cfRule>
    <cfRule type="cellIs" dxfId="39" priority="3" operator="greaterThan">
      <formula>150</formula>
    </cfRule>
  </conditionalFormatting>
  <conditionalFormatting sqref="F3">
    <cfRule type="cellIs" dxfId="38" priority="1" operator="greaterThan">
      <formula>100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workbookViewId="0">
      <selection activeCell="A3" sqref="A3:G46"/>
    </sheetView>
  </sheetViews>
  <sheetFormatPr defaultRowHeight="14.25" x14ac:dyDescent="0.2"/>
  <cols>
    <col min="4" max="4" width="2.875" customWidth="1"/>
    <col min="5" max="5" width="39.875" customWidth="1"/>
    <col min="7" max="7" width="10.2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32"/>
      <c r="B11" s="32"/>
      <c r="C11" s="32"/>
      <c r="D11" s="32"/>
      <c r="E11" s="32"/>
      <c r="F11" s="32"/>
      <c r="G11" s="32"/>
      <c r="H11" t="s">
        <v>33</v>
      </c>
      <c r="I11">
        <f>SUM(F3:F70)</f>
        <v>0</v>
      </c>
      <c r="J11" s="8"/>
      <c r="K11" s="16"/>
      <c r="L11" s="26"/>
      <c r="M11" s="40"/>
      <c r="O11" s="31"/>
    </row>
    <row r="12" spans="1:15" x14ac:dyDescent="0.2">
      <c r="A12" s="32"/>
      <c r="B12" s="32"/>
      <c r="C12" s="32"/>
      <c r="D12" s="32"/>
      <c r="E12" s="32"/>
      <c r="F12" s="32"/>
      <c r="G12" s="32"/>
    </row>
    <row r="13" spans="1:15" x14ac:dyDescent="0.2">
      <c r="A13" s="32"/>
      <c r="B13" s="32"/>
      <c r="C13" s="32"/>
      <c r="D13" s="32"/>
      <c r="E13" s="32"/>
      <c r="F13" s="32"/>
      <c r="G13" s="32"/>
    </row>
    <row r="14" spans="1:15" x14ac:dyDescent="0.2">
      <c r="B14" s="63"/>
      <c r="C14" s="63"/>
      <c r="E14" s="63"/>
      <c r="G14" s="63"/>
    </row>
    <row r="15" spans="1:15" x14ac:dyDescent="0.2">
      <c r="A15" s="32"/>
      <c r="B15" s="32"/>
      <c r="C15" s="32"/>
      <c r="D15" s="32"/>
      <c r="E15" s="32"/>
      <c r="F15" s="32"/>
      <c r="G15" s="32"/>
    </row>
    <row r="16" spans="1:15" x14ac:dyDescent="0.2">
      <c r="A16" s="33"/>
      <c r="B16" s="34"/>
      <c r="C16" s="34"/>
      <c r="D16" s="34"/>
      <c r="E16" s="34"/>
      <c r="F16" s="34"/>
      <c r="G16" s="34"/>
    </row>
    <row r="17" spans="1:8" x14ac:dyDescent="0.2">
      <c r="A17" s="35"/>
      <c r="B17" s="35"/>
      <c r="C17" s="35"/>
      <c r="D17" s="35"/>
      <c r="E17" s="35"/>
      <c r="F17" s="35"/>
      <c r="G17" s="35"/>
    </row>
    <row r="18" spans="1:8" x14ac:dyDescent="0.2">
      <c r="A18" s="36"/>
      <c r="B18" s="36"/>
      <c r="C18" s="36"/>
      <c r="D18" s="36"/>
      <c r="E18" s="36"/>
      <c r="F18" s="36"/>
      <c r="G18" s="36"/>
    </row>
    <row r="19" spans="1:8" x14ac:dyDescent="0.2">
      <c r="A19" s="33"/>
      <c r="B19" s="34"/>
      <c r="C19" s="34"/>
      <c r="D19" s="34"/>
      <c r="E19" s="34"/>
      <c r="F19" s="34"/>
      <c r="G19" s="34"/>
    </row>
    <row r="20" spans="1:8" x14ac:dyDescent="0.2">
      <c r="A20" s="35"/>
      <c r="B20" s="34"/>
      <c r="C20" s="34"/>
      <c r="D20" s="34"/>
      <c r="E20" s="34"/>
      <c r="F20" s="34"/>
      <c r="G20" s="34"/>
      <c r="H20" s="9"/>
    </row>
    <row r="21" spans="1:8" x14ac:dyDescent="0.2">
      <c r="A21" s="33"/>
      <c r="B21" s="34"/>
      <c r="C21" s="34"/>
      <c r="D21" s="34"/>
      <c r="E21" s="34"/>
      <c r="F21" s="34"/>
      <c r="G21" s="34"/>
    </row>
    <row r="22" spans="1:8" x14ac:dyDescent="0.2">
      <c r="A22" s="37"/>
      <c r="B22" s="37"/>
      <c r="C22" s="37"/>
      <c r="D22" s="37"/>
      <c r="E22" s="37"/>
      <c r="F22" s="37"/>
      <c r="G22" s="37"/>
    </row>
    <row r="23" spans="1:8" x14ac:dyDescent="0.2">
      <c r="A23" s="37"/>
      <c r="B23" s="37"/>
      <c r="C23" s="37"/>
      <c r="D23" s="37"/>
      <c r="E23" s="37"/>
      <c r="F23" s="37"/>
      <c r="G23" s="37"/>
    </row>
    <row r="24" spans="1:8" x14ac:dyDescent="0.2">
      <c r="B24" s="48"/>
      <c r="C24" s="48"/>
      <c r="E24" s="48"/>
      <c r="F24" s="48"/>
      <c r="G24" s="48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37"/>
      <c r="B26" s="37"/>
      <c r="C26" s="37"/>
      <c r="D26" s="37"/>
      <c r="E26" s="37"/>
      <c r="F26" s="37"/>
      <c r="G26" s="37"/>
    </row>
    <row r="27" spans="1:8" x14ac:dyDescent="0.2">
      <c r="A27" s="37"/>
      <c r="B27" s="37"/>
      <c r="C27" s="37"/>
      <c r="D27" s="37"/>
      <c r="E27" s="37"/>
      <c r="F27" s="37"/>
      <c r="G27" s="37"/>
    </row>
    <row r="28" spans="1:8" x14ac:dyDescent="0.2">
      <c r="A28" s="37"/>
      <c r="B28" s="37"/>
      <c r="C28" s="37"/>
      <c r="D28" s="37"/>
      <c r="E28" s="37"/>
      <c r="F28" s="37"/>
      <c r="G28" s="37"/>
    </row>
    <row r="29" spans="1:8" x14ac:dyDescent="0.2">
      <c r="A29" s="1"/>
      <c r="B29" s="1"/>
      <c r="C29" s="1"/>
      <c r="D29" s="1"/>
      <c r="E29" s="1"/>
      <c r="F29" s="1"/>
      <c r="G29" s="1"/>
    </row>
    <row r="30" spans="1:8" x14ac:dyDescent="0.2">
      <c r="A30" s="34"/>
      <c r="B30" s="34"/>
      <c r="C30" s="34"/>
      <c r="D30" s="34"/>
      <c r="E30" s="34"/>
      <c r="F30" s="34"/>
      <c r="G30" s="34"/>
    </row>
    <row r="31" spans="1:8" x14ac:dyDescent="0.2">
      <c r="A31" s="34"/>
      <c r="B31" s="34"/>
      <c r="C31" s="34"/>
      <c r="D31" s="34"/>
      <c r="E31" s="34"/>
      <c r="F31" s="34"/>
      <c r="G31" s="34"/>
    </row>
    <row r="32" spans="1:8" x14ac:dyDescent="0.2">
      <c r="A32" s="37"/>
      <c r="B32" s="37"/>
      <c r="C32" s="37"/>
      <c r="D32" s="37"/>
      <c r="E32" s="37"/>
      <c r="F32" s="37"/>
      <c r="G32" s="37"/>
    </row>
    <row r="33" spans="1:7" x14ac:dyDescent="0.2">
      <c r="A33" s="34"/>
      <c r="B33" s="1"/>
      <c r="C33" s="1"/>
      <c r="D33" s="1"/>
      <c r="E33" s="1"/>
      <c r="F33" s="1"/>
      <c r="G33" s="1"/>
    </row>
    <row r="34" spans="1:7" x14ac:dyDescent="0.2">
      <c r="A34" s="34"/>
      <c r="B34" s="1"/>
      <c r="C34" s="1"/>
      <c r="D34" s="1"/>
      <c r="E34" s="1"/>
      <c r="F34" s="1"/>
      <c r="G34" s="1"/>
    </row>
    <row r="35" spans="1:7" x14ac:dyDescent="0.2">
      <c r="A35" s="37"/>
      <c r="B35" s="37"/>
      <c r="C35" s="37"/>
      <c r="D35" s="37"/>
      <c r="E35" s="37"/>
      <c r="F35" s="37"/>
      <c r="G35" s="37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"/>
      <c r="B38" s="10"/>
      <c r="C38" s="10"/>
      <c r="D38" s="10"/>
      <c r="E38" s="10"/>
      <c r="F38" s="10"/>
      <c r="G38" s="10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"/>
      <c r="B50" s="1"/>
      <c r="C50" s="1"/>
      <c r="D50" s="1"/>
      <c r="E50" s="1"/>
      <c r="F50" s="1"/>
      <c r="G50" s="1"/>
      <c r="H50">
        <f>SUM(F3:F50)</f>
        <v>0</v>
      </c>
    </row>
  </sheetData>
  <conditionalFormatting sqref="B8 B16 B10:B11 B41 B43:B47 B35:B38 B30:B33 B26:B28 B19:B24">
    <cfRule type="containsText" dxfId="37" priority="13" operator="containsText" text="&quot;ביגוד&quot;">
      <formula>NOT(ISERROR(SEARCH("""ביגוד""",B8)))</formula>
    </cfRule>
  </conditionalFormatting>
  <conditionalFormatting sqref="B8 B16 B10:B11 B19:B21 B24">
    <cfRule type="cellIs" dxfId="36" priority="12" operator="equal">
      <formula>"""ביגוד"""</formula>
    </cfRule>
  </conditionalFormatting>
  <conditionalFormatting sqref="B8 B16 B10:B11 B19:B21 B24">
    <cfRule type="expression" dxfId="35" priority="11">
      <formula>"ביגוד"</formula>
    </cfRule>
  </conditionalFormatting>
  <conditionalFormatting sqref="F8:F13 F15:F50">
    <cfRule type="cellIs" dxfId="34" priority="9" operator="greaterThan">
      <formula>100</formula>
    </cfRule>
    <cfRule type="cellIs" dxfId="33" priority="10" operator="greaterThan">
      <formula>150</formula>
    </cfRule>
  </conditionalFormatting>
  <conditionalFormatting sqref="B7">
    <cfRule type="containsText" dxfId="32" priority="6" operator="containsText" text="&quot;ביגוד&quot;">
      <formula>NOT(ISERROR(SEARCH("""ביגוד""",B7)))</formula>
    </cfRule>
  </conditionalFormatting>
  <conditionalFormatting sqref="B7">
    <cfRule type="cellIs" dxfId="31" priority="5" operator="equal">
      <formula>"""ביגוד"""</formula>
    </cfRule>
  </conditionalFormatting>
  <conditionalFormatting sqref="B7">
    <cfRule type="expression" dxfId="30" priority="4">
      <formula>"ביגוד"</formula>
    </cfRule>
  </conditionalFormatting>
  <conditionalFormatting sqref="F6:F7">
    <cfRule type="cellIs" dxfId="29" priority="2" operator="greaterThan">
      <formula>100</formula>
    </cfRule>
    <cfRule type="cellIs" dxfId="28" priority="3" operator="greaterThan">
      <formula>150</formula>
    </cfRule>
  </conditionalFormatting>
  <conditionalFormatting sqref="F3">
    <cfRule type="cellIs" dxfId="27" priority="1" operator="greaterThan">
      <formula>100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workbookViewId="0">
      <selection activeCell="I11" sqref="I11"/>
    </sheetView>
  </sheetViews>
  <sheetFormatPr defaultRowHeight="14.25" x14ac:dyDescent="0.2"/>
  <cols>
    <col min="2" max="3" width="10.375" customWidth="1"/>
    <col min="4" max="4" width="2.75" customWidth="1"/>
    <col min="5" max="5" width="39.375" customWidth="1"/>
    <col min="6" max="6" width="9" customWidth="1"/>
    <col min="7" max="7" width="10.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1"/>
      <c r="C10" s="1"/>
      <c r="D10" s="1"/>
      <c r="E10" s="1"/>
      <c r="F10" s="1"/>
      <c r="G10" s="1"/>
      <c r="J10" s="6"/>
      <c r="K10" s="15"/>
      <c r="L10" s="25"/>
      <c r="M10" s="39"/>
      <c r="O10" s="30"/>
    </row>
    <row r="11" spans="1:15" x14ac:dyDescent="0.2">
      <c r="A11" s="32"/>
      <c r="B11" s="1"/>
      <c r="C11" s="1"/>
      <c r="D11" s="1"/>
      <c r="E11" s="1"/>
      <c r="F11" s="1"/>
      <c r="G11" s="1"/>
      <c r="H11" t="s">
        <v>33</v>
      </c>
      <c r="I11">
        <f>SUM(F3:F50)</f>
        <v>0</v>
      </c>
      <c r="J11" s="8"/>
      <c r="K11" s="16"/>
      <c r="L11" s="26"/>
      <c r="M11" s="40"/>
      <c r="O11" s="31"/>
    </row>
    <row r="12" spans="1:15" x14ac:dyDescent="0.2">
      <c r="A12" s="100"/>
      <c r="B12" s="34"/>
      <c r="C12" s="34"/>
      <c r="D12" s="1"/>
      <c r="E12" s="1"/>
      <c r="F12" s="1"/>
      <c r="G12" s="1"/>
    </row>
    <row r="13" spans="1:15" x14ac:dyDescent="0.2">
      <c r="B13" s="48"/>
      <c r="C13" s="48"/>
      <c r="E13" s="49"/>
      <c r="F13" s="49"/>
      <c r="G13" s="49"/>
    </row>
    <row r="14" spans="1:15" x14ac:dyDescent="0.2">
      <c r="A14" s="1"/>
      <c r="B14" s="32"/>
      <c r="C14" s="32"/>
      <c r="D14" s="32"/>
      <c r="E14" s="32"/>
      <c r="F14" s="32"/>
      <c r="G14" s="32"/>
    </row>
    <row r="15" spans="1:15" x14ac:dyDescent="0.2">
      <c r="A15" s="1"/>
      <c r="B15" s="101"/>
      <c r="C15" s="101"/>
      <c r="D15" s="101"/>
      <c r="F15" s="101"/>
      <c r="G15" s="101"/>
    </row>
    <row r="16" spans="1:15" x14ac:dyDescent="0.2">
      <c r="A16" s="35"/>
      <c r="B16" s="35"/>
      <c r="C16" s="35"/>
      <c r="D16" s="35"/>
      <c r="E16" s="35"/>
      <c r="F16" s="35"/>
      <c r="G16" s="35"/>
    </row>
    <row r="17" spans="1:8" x14ac:dyDescent="0.2">
      <c r="B17" s="47"/>
      <c r="C17" s="47"/>
      <c r="E17" s="47"/>
      <c r="F17" s="47"/>
      <c r="G17" s="47"/>
    </row>
    <row r="18" spans="1:8" x14ac:dyDescent="0.2">
      <c r="A18" s="36"/>
      <c r="B18" s="36"/>
      <c r="C18" s="36"/>
      <c r="D18" s="36"/>
      <c r="E18" s="36"/>
      <c r="F18" s="36"/>
      <c r="G18" s="36"/>
    </row>
    <row r="19" spans="1:8" x14ac:dyDescent="0.2">
      <c r="A19" s="33"/>
      <c r="B19" s="34"/>
      <c r="C19" s="34"/>
      <c r="D19" s="34"/>
      <c r="E19" s="34"/>
      <c r="F19" s="34"/>
      <c r="G19" s="34"/>
    </row>
    <row r="20" spans="1:8" x14ac:dyDescent="0.2">
      <c r="A20" s="35"/>
      <c r="B20" s="34"/>
      <c r="C20" s="34"/>
      <c r="D20" s="34"/>
      <c r="E20" s="34"/>
      <c r="F20" s="34"/>
      <c r="G20" s="34"/>
      <c r="H20" s="9"/>
    </row>
    <row r="21" spans="1:8" x14ac:dyDescent="0.2">
      <c r="A21" s="33"/>
      <c r="B21" s="34"/>
      <c r="C21" s="34"/>
      <c r="D21" s="34"/>
      <c r="E21" s="34"/>
      <c r="F21" s="34"/>
      <c r="G21" s="34"/>
    </row>
    <row r="22" spans="1:8" x14ac:dyDescent="0.2">
      <c r="A22" s="37"/>
      <c r="B22" s="37"/>
      <c r="C22" s="37"/>
      <c r="D22" s="37"/>
      <c r="E22" s="37"/>
      <c r="F22" s="37"/>
      <c r="G22" s="37"/>
    </row>
    <row r="23" spans="1:8" x14ac:dyDescent="0.2">
      <c r="A23" s="37"/>
      <c r="B23" s="37"/>
      <c r="C23" s="37"/>
      <c r="D23" s="37"/>
      <c r="E23" s="37"/>
      <c r="F23" s="37"/>
      <c r="G23" s="37"/>
    </row>
    <row r="24" spans="1:8" x14ac:dyDescent="0.2">
      <c r="A24" s="1"/>
      <c r="B24" s="34"/>
      <c r="C24" s="34"/>
      <c r="D24" s="1"/>
      <c r="E24" s="34"/>
      <c r="F24" s="34"/>
      <c r="G24" s="34"/>
    </row>
    <row r="25" spans="1:8" x14ac:dyDescent="0.2">
      <c r="A25" s="1"/>
      <c r="B25" s="34"/>
      <c r="C25" s="34"/>
      <c r="D25" s="1"/>
      <c r="E25" s="34"/>
      <c r="F25" s="34"/>
      <c r="G25" s="34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1"/>
      <c r="B27" s="1"/>
      <c r="C27" s="34"/>
      <c r="D27" s="1"/>
      <c r="E27" s="34"/>
      <c r="F27" s="34"/>
      <c r="G27" s="34"/>
    </row>
    <row r="28" spans="1:8" x14ac:dyDescent="0.2">
      <c r="A28" s="1"/>
      <c r="B28" s="1"/>
      <c r="C28" s="34"/>
      <c r="D28" s="1"/>
      <c r="E28" s="34"/>
      <c r="F28" s="34"/>
      <c r="G28" s="34"/>
    </row>
    <row r="29" spans="1:8" x14ac:dyDescent="0.2">
      <c r="A29" s="1"/>
      <c r="B29" s="10"/>
      <c r="C29" s="34"/>
      <c r="D29" s="1"/>
      <c r="E29" s="34"/>
      <c r="F29" s="34"/>
      <c r="G29" s="34"/>
    </row>
    <row r="30" spans="1:8" x14ac:dyDescent="0.2">
      <c r="A30" s="1"/>
      <c r="B30" s="10"/>
      <c r="C30" s="34"/>
      <c r="D30" s="1"/>
      <c r="E30" s="34"/>
      <c r="F30" s="34"/>
      <c r="G30" s="34"/>
    </row>
    <row r="31" spans="1:8" x14ac:dyDescent="0.2">
      <c r="A31" s="1"/>
      <c r="B31" s="1"/>
      <c r="C31" s="1"/>
      <c r="D31" s="1"/>
      <c r="E31" s="1"/>
      <c r="F31" s="1"/>
      <c r="G31" s="1"/>
    </row>
    <row r="32" spans="1:8" x14ac:dyDescent="0.2">
      <c r="A32" s="37"/>
      <c r="B32" s="37"/>
      <c r="C32" s="37"/>
      <c r="D32" s="37"/>
      <c r="E32" s="37"/>
      <c r="F32" s="37"/>
      <c r="G32" s="37"/>
    </row>
    <row r="33" spans="1:7" x14ac:dyDescent="0.2">
      <c r="A33" s="37"/>
      <c r="B33" s="37"/>
      <c r="C33" s="37"/>
      <c r="D33" s="37"/>
      <c r="E33" s="37"/>
      <c r="F33" s="37"/>
      <c r="G33" s="37"/>
    </row>
    <row r="34" spans="1:7" x14ac:dyDescent="0.2">
      <c r="A34" s="37"/>
      <c r="B34" s="37"/>
      <c r="C34" s="37"/>
      <c r="D34" s="37"/>
      <c r="E34" s="37"/>
      <c r="F34" s="37"/>
      <c r="G34" s="37"/>
    </row>
    <row r="35" spans="1:7" x14ac:dyDescent="0.2">
      <c r="B35" s="48"/>
      <c r="C35" s="48"/>
      <c r="E35" s="48"/>
      <c r="F35" s="48"/>
      <c r="G35" s="48"/>
    </row>
    <row r="36" spans="1:7" x14ac:dyDescent="0.2">
      <c r="A36" s="37"/>
      <c r="B36" s="37"/>
      <c r="C36" s="37"/>
      <c r="D36" s="37"/>
      <c r="E36" s="37"/>
      <c r="F36" s="37"/>
      <c r="G36" s="37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0"/>
      <c r="B38" s="10"/>
      <c r="C38" s="10"/>
      <c r="D38" s="10"/>
      <c r="E38" s="10"/>
      <c r="F38" s="10"/>
      <c r="G38" s="10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"/>
      <c r="B50" s="1"/>
      <c r="C50" s="1"/>
      <c r="D50" s="1"/>
      <c r="E50" s="1"/>
      <c r="F50" s="1"/>
      <c r="G50" s="1"/>
      <c r="H50">
        <f>SUM(F3:F50)</f>
        <v>0</v>
      </c>
    </row>
  </sheetData>
  <conditionalFormatting sqref="B8 B15 B41 B43:B47 B12:B13 B19:B25 B32:B38">
    <cfRule type="containsText" dxfId="26" priority="13" operator="containsText" text="&quot;ביגוד&quot;">
      <formula>NOT(ISERROR(SEARCH("""ביגוד""",B8)))</formula>
    </cfRule>
  </conditionalFormatting>
  <conditionalFormatting sqref="B8 B15 B19:B21 B12:B13 B24:B25">
    <cfRule type="cellIs" dxfId="25" priority="12" operator="equal">
      <formula>"""ביגוד"""</formula>
    </cfRule>
  </conditionalFormatting>
  <conditionalFormatting sqref="B8 B15 B19:B21 B12:B13 B24:B25">
    <cfRule type="expression" dxfId="24" priority="11">
      <formula>"ביגוד"</formula>
    </cfRule>
  </conditionalFormatting>
  <conditionalFormatting sqref="F8:F9 F14:F50">
    <cfRule type="cellIs" dxfId="23" priority="9" operator="greaterThan">
      <formula>100</formula>
    </cfRule>
    <cfRule type="cellIs" dxfId="22" priority="10" operator="greaterThan">
      <formula>150</formula>
    </cfRule>
  </conditionalFormatting>
  <conditionalFormatting sqref="B7">
    <cfRule type="containsText" dxfId="21" priority="6" operator="containsText" text="&quot;ביגוד&quot;">
      <formula>NOT(ISERROR(SEARCH("""ביגוד""",B7)))</formula>
    </cfRule>
  </conditionalFormatting>
  <conditionalFormatting sqref="B7">
    <cfRule type="cellIs" dxfId="20" priority="5" operator="equal">
      <formula>"""ביגוד"""</formula>
    </cfRule>
  </conditionalFormatting>
  <conditionalFormatting sqref="B7">
    <cfRule type="expression" dxfId="19" priority="4">
      <formula>"ביגוד"</formula>
    </cfRule>
  </conditionalFormatting>
  <conditionalFormatting sqref="F6:F7">
    <cfRule type="cellIs" dxfId="18" priority="2" operator="greaterThan">
      <formula>100</formula>
    </cfRule>
    <cfRule type="cellIs" dxfId="17" priority="3" operator="greaterThan">
      <formula>150</formula>
    </cfRule>
  </conditionalFormatting>
  <conditionalFormatting sqref="F3">
    <cfRule type="cellIs" dxfId="16" priority="1" operator="greaterThan">
      <formula>100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workbookViewId="0">
      <selection activeCell="E19" sqref="E19"/>
    </sheetView>
  </sheetViews>
  <sheetFormatPr defaultRowHeight="14.25" x14ac:dyDescent="0.2"/>
  <cols>
    <col min="4" max="4" width="2.875" customWidth="1"/>
    <col min="5" max="5" width="42.875" customWidth="1"/>
    <col min="7" max="7" width="10.62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42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32"/>
      <c r="B11" s="32"/>
      <c r="C11" s="32"/>
      <c r="D11" s="32"/>
      <c r="E11" s="32"/>
      <c r="F11" s="32"/>
      <c r="G11" s="32"/>
      <c r="H11" t="s">
        <v>33</v>
      </c>
      <c r="I11">
        <f>SUM(F3:F50)</f>
        <v>0</v>
      </c>
      <c r="J11" s="8"/>
      <c r="K11" s="16"/>
      <c r="L11" s="26"/>
      <c r="M11" s="40"/>
      <c r="O11" s="31"/>
    </row>
    <row r="12" spans="1:15" x14ac:dyDescent="0.2">
      <c r="A12" s="32"/>
      <c r="B12" s="32"/>
      <c r="C12" s="32"/>
      <c r="D12" s="32"/>
      <c r="E12" s="32"/>
      <c r="F12" s="32"/>
      <c r="G12" s="32"/>
    </row>
    <row r="13" spans="1:15" x14ac:dyDescent="0.2">
      <c r="C13" s="63"/>
      <c r="E13" s="63"/>
      <c r="G13" s="63"/>
    </row>
    <row r="14" spans="1:15" x14ac:dyDescent="0.2">
      <c r="A14" s="32"/>
      <c r="B14" s="32"/>
      <c r="C14" s="32"/>
      <c r="D14" s="32"/>
      <c r="E14" s="32"/>
      <c r="F14" s="32"/>
      <c r="G14" s="32"/>
    </row>
    <row r="15" spans="1:15" x14ac:dyDescent="0.2">
      <c r="A15" s="32"/>
      <c r="B15" s="32"/>
      <c r="C15" s="32"/>
      <c r="D15" s="32"/>
      <c r="E15" s="32"/>
      <c r="F15" s="32"/>
      <c r="G15" s="32"/>
    </row>
    <row r="16" spans="1:15" x14ac:dyDescent="0.2">
      <c r="A16" s="33"/>
      <c r="B16" s="34"/>
      <c r="C16" s="34"/>
      <c r="D16" s="34"/>
      <c r="E16" s="34"/>
      <c r="F16" s="34"/>
      <c r="G16" s="34"/>
    </row>
    <row r="17" spans="1:8" x14ac:dyDescent="0.2">
      <c r="A17" s="35"/>
      <c r="B17" s="35"/>
      <c r="C17" s="35"/>
      <c r="D17" s="35"/>
      <c r="E17" s="35"/>
      <c r="F17" s="35"/>
      <c r="G17" s="35"/>
    </row>
    <row r="18" spans="1:8" x14ac:dyDescent="0.2">
      <c r="A18" s="35"/>
      <c r="B18" s="35"/>
      <c r="C18" s="35"/>
      <c r="D18" s="35"/>
      <c r="E18" s="35"/>
      <c r="F18" s="35"/>
      <c r="G18" s="35"/>
    </row>
    <row r="19" spans="1:8" x14ac:dyDescent="0.2">
      <c r="A19" s="33"/>
      <c r="B19" s="34"/>
      <c r="C19" s="34"/>
      <c r="D19" s="34"/>
      <c r="E19" s="34"/>
      <c r="F19" s="34"/>
      <c r="G19" s="34"/>
    </row>
    <row r="20" spans="1:8" x14ac:dyDescent="0.2">
      <c r="A20" s="35"/>
      <c r="B20" s="34"/>
      <c r="C20" s="34"/>
      <c r="D20" s="34"/>
      <c r="E20" s="34"/>
      <c r="F20" s="34"/>
      <c r="G20" s="34"/>
      <c r="H20" s="9"/>
    </row>
    <row r="21" spans="1:8" x14ac:dyDescent="0.2">
      <c r="A21" s="33"/>
      <c r="B21" s="34"/>
      <c r="C21" s="34"/>
      <c r="D21" s="34"/>
      <c r="E21" s="34"/>
      <c r="F21" s="34"/>
      <c r="G21" s="34"/>
    </row>
    <row r="22" spans="1:8" x14ac:dyDescent="0.2">
      <c r="A22" s="37"/>
      <c r="B22" s="37"/>
      <c r="C22" s="37"/>
      <c r="D22" s="37"/>
      <c r="E22" s="37"/>
      <c r="F22" s="37"/>
      <c r="G22" s="37"/>
    </row>
    <row r="23" spans="1:8" x14ac:dyDescent="0.2">
      <c r="A23" s="37"/>
      <c r="B23" s="37"/>
      <c r="C23" s="37"/>
      <c r="D23" s="37"/>
      <c r="E23" s="37"/>
      <c r="F23" s="37"/>
      <c r="G23" s="37"/>
    </row>
    <row r="24" spans="1:8" x14ac:dyDescent="0.2">
      <c r="B24" s="48"/>
      <c r="C24" s="48"/>
      <c r="E24" s="48"/>
      <c r="F24" s="48"/>
      <c r="G24" s="48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B26" s="1"/>
      <c r="C26" s="48"/>
      <c r="E26" s="48"/>
      <c r="F26" s="48"/>
      <c r="G26" s="48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37"/>
      <c r="B28" s="37"/>
      <c r="C28" s="37"/>
      <c r="D28" s="37"/>
      <c r="E28" s="37"/>
      <c r="F28" s="37"/>
      <c r="G28" s="37"/>
    </row>
    <row r="29" spans="1:8" x14ac:dyDescent="0.2">
      <c r="A29" s="37"/>
      <c r="B29" s="37"/>
      <c r="C29" s="37"/>
      <c r="D29" s="37"/>
      <c r="E29" s="37"/>
      <c r="F29" s="37"/>
      <c r="G29" s="37"/>
    </row>
    <row r="30" spans="1:8" x14ac:dyDescent="0.2">
      <c r="A30" s="1"/>
      <c r="B30" s="1"/>
      <c r="C30" s="1"/>
      <c r="D30" s="1"/>
      <c r="E30" s="1"/>
      <c r="F30" s="1"/>
      <c r="G30" s="1"/>
    </row>
    <row r="31" spans="1:8" x14ac:dyDescent="0.2">
      <c r="A31" s="34"/>
      <c r="B31" s="34"/>
      <c r="C31" s="34"/>
      <c r="D31" s="34"/>
      <c r="E31" s="34"/>
      <c r="F31" s="34"/>
      <c r="G31" s="34"/>
    </row>
    <row r="32" spans="1:8" x14ac:dyDescent="0.2">
      <c r="A32" s="34"/>
      <c r="B32" s="34"/>
      <c r="C32" s="34"/>
      <c r="D32" s="34"/>
      <c r="E32" s="34"/>
      <c r="F32" s="34"/>
      <c r="G32" s="34"/>
    </row>
    <row r="33" spans="1:7" x14ac:dyDescent="0.2">
      <c r="A33" s="37"/>
      <c r="B33" s="37"/>
      <c r="C33" s="37"/>
      <c r="D33" s="37"/>
      <c r="E33" s="37"/>
      <c r="F33" s="37"/>
      <c r="G33" s="37"/>
    </row>
    <row r="34" spans="1:7" x14ac:dyDescent="0.2">
      <c r="A34" s="34"/>
      <c r="B34" s="1"/>
      <c r="C34" s="1"/>
      <c r="D34" s="1"/>
      <c r="E34" s="1"/>
      <c r="F34" s="1"/>
      <c r="G34" s="1"/>
    </row>
    <row r="35" spans="1:7" x14ac:dyDescent="0.2">
      <c r="A35" s="37"/>
      <c r="B35" s="37"/>
      <c r="C35" s="37"/>
      <c r="D35" s="37"/>
      <c r="E35" s="37"/>
      <c r="F35" s="37"/>
      <c r="G35" s="37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0"/>
      <c r="G39" s="10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B44" s="49"/>
      <c r="C44" s="49"/>
      <c r="E44" s="49"/>
      <c r="F44" s="49"/>
      <c r="G44" s="49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"/>
      <c r="B50" s="1"/>
      <c r="C50" s="1"/>
      <c r="D50" s="1"/>
      <c r="E50" s="1"/>
      <c r="F50" s="1"/>
      <c r="G50" s="1"/>
      <c r="H50">
        <f>SUM(F3:F50)</f>
        <v>0</v>
      </c>
    </row>
  </sheetData>
  <conditionalFormatting sqref="B16 B10:B11 B40 B31:B36 B28:B29 B19:B24 B42:B47">
    <cfRule type="containsText" dxfId="15" priority="18" operator="containsText" text="&quot;ביגוד&quot;">
      <formula>NOT(ISERROR(SEARCH("""ביגוד""",B10)))</formula>
    </cfRule>
  </conditionalFormatting>
  <conditionalFormatting sqref="B16 B10:B11 B19:B21 B24">
    <cfRule type="cellIs" dxfId="14" priority="17" operator="equal">
      <formula>"""ביגוד"""</formula>
    </cfRule>
  </conditionalFormatting>
  <conditionalFormatting sqref="B16 B10:B11 B19:B21 B24">
    <cfRule type="expression" dxfId="13" priority="16">
      <formula>"ביגוד"</formula>
    </cfRule>
  </conditionalFormatting>
  <conditionalFormatting sqref="F9:F12 F14:F50">
    <cfRule type="cellIs" dxfId="12" priority="14" operator="greaterThan">
      <formula>100</formula>
    </cfRule>
    <cfRule type="cellIs" dxfId="11" priority="15" operator="greaterThan">
      <formula>150</formula>
    </cfRule>
  </conditionalFormatting>
  <conditionalFormatting sqref="B8">
    <cfRule type="containsText" dxfId="10" priority="11" operator="containsText" text="&quot;ביגוד&quot;">
      <formula>NOT(ISERROR(SEARCH("""ביגוד""",B8)))</formula>
    </cfRule>
  </conditionalFormatting>
  <conditionalFormatting sqref="B8">
    <cfRule type="cellIs" dxfId="9" priority="10" operator="equal">
      <formula>"""ביגוד"""</formula>
    </cfRule>
  </conditionalFormatting>
  <conditionalFormatting sqref="B8">
    <cfRule type="expression" dxfId="8" priority="9">
      <formula>"ביגוד"</formula>
    </cfRule>
  </conditionalFormatting>
  <conditionalFormatting sqref="F8">
    <cfRule type="cellIs" dxfId="7" priority="7" operator="greaterThan">
      <formula>100</formula>
    </cfRule>
    <cfRule type="cellIs" dxfId="6" priority="8" operator="greaterThan">
      <formula>150</formula>
    </cfRule>
  </conditionalFormatting>
  <conditionalFormatting sqref="B7">
    <cfRule type="containsText" dxfId="5" priority="6" operator="containsText" text="&quot;ביגוד&quot;">
      <formula>NOT(ISERROR(SEARCH("""ביגוד""",B7)))</formula>
    </cfRule>
  </conditionalFormatting>
  <conditionalFormatting sqref="B7">
    <cfRule type="cellIs" dxfId="4" priority="5" operator="equal">
      <formula>"""ביגוד"""</formula>
    </cfRule>
  </conditionalFormatting>
  <conditionalFormatting sqref="B7">
    <cfRule type="expression" dxfId="3" priority="4">
      <formula>"ביגוד"</formula>
    </cfRule>
  </conditionalFormatting>
  <conditionalFormatting sqref="F6:F7">
    <cfRule type="cellIs" dxfId="2" priority="2" operator="greaterThan">
      <formula>100</formula>
    </cfRule>
    <cfRule type="cellIs" dxfId="1" priority="3" operator="greaterThan">
      <formula>150</formula>
    </cfRule>
  </conditionalFormatting>
  <conditionalFormatting sqref="F3">
    <cfRule type="cellIs" dxfId="0" priority="1" operator="greaterThan">
      <formula>100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rightToLeft="1" workbookViewId="0">
      <selection activeCell="B28" sqref="B28"/>
    </sheetView>
  </sheetViews>
  <sheetFormatPr defaultRowHeight="14.25" x14ac:dyDescent="0.2"/>
  <cols>
    <col min="4" max="4" width="2" customWidth="1"/>
    <col min="5" max="5" width="29.875" customWidth="1"/>
    <col min="7" max="7" width="10.375" customWidth="1"/>
    <col min="12" max="12" width="10" customWidth="1"/>
  </cols>
  <sheetData>
    <row r="1" spans="1:15" ht="15" thickBot="1" x14ac:dyDescent="0.25"/>
    <row r="2" spans="1:15" ht="15.75" x14ac:dyDescent="0.25">
      <c r="A2" s="59" t="s">
        <v>0</v>
      </c>
      <c r="B2" s="60" t="s">
        <v>1</v>
      </c>
      <c r="C2" s="59" t="s">
        <v>2</v>
      </c>
      <c r="D2" s="59" t="s">
        <v>30</v>
      </c>
      <c r="E2" s="60" t="s">
        <v>6</v>
      </c>
      <c r="F2" s="61" t="s">
        <v>3</v>
      </c>
      <c r="G2" s="62" t="s">
        <v>4</v>
      </c>
    </row>
    <row r="3" spans="1:15" ht="15.75" x14ac:dyDescent="0.25">
      <c r="A3" s="42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SUMIF(B4:B500,"ביגוד",F4:F500)</f>
        <v>0</v>
      </c>
      <c r="L4" s="21">
        <f>SUMIF(B4:B100,"קוסמטיקה",F4:F100)</f>
        <v>0</v>
      </c>
      <c r="M4" s="28">
        <f>SUMIF(B4:B100,"מזון",F4:F100)</f>
        <v>0</v>
      </c>
      <c r="N4" s="5">
        <f>SUMIF(B4:B100,"נסיעות",F4:F100)</f>
        <v>0</v>
      </c>
      <c r="O4" s="6">
        <f>SUMIF(B4:B100,"פנאי",F4:F100)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s="49" t="s">
        <v>37</v>
      </c>
      <c r="I5">
        <f>SUMIF(G2:G500,"הוראת קבע",F2:F500)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H6" t="s">
        <v>31</v>
      </c>
      <c r="I6">
        <f>SUMIF(D2:D500,"א",F2:F500)</f>
        <v>0</v>
      </c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H7" s="107" t="s">
        <v>28</v>
      </c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N8" s="65" t="s">
        <v>11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SUMIF(B4:B500,"ציוד לבית",F4:F500)</f>
        <v>0</v>
      </c>
      <c r="L9" s="24">
        <f>SUMIF(B3:B500,"תשלומי בית",F3:F500)</f>
        <v>0</v>
      </c>
      <c r="M9" s="38">
        <f>SUMIF(B4:B500,"בריאות",F4:F500)</f>
        <v>0</v>
      </c>
      <c r="N9" s="108">
        <f>SUMIF(B4:B500,"מתנות",F4:F500)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N10" s="108"/>
      <c r="O10" s="30"/>
    </row>
    <row r="11" spans="1:15" x14ac:dyDescent="0.2">
      <c r="A11" s="32"/>
      <c r="B11" s="32"/>
      <c r="C11" s="32"/>
      <c r="D11" s="32"/>
      <c r="E11" s="32"/>
      <c r="F11" s="32"/>
      <c r="G11" s="32"/>
      <c r="H11" t="s">
        <v>33</v>
      </c>
      <c r="I11">
        <f>SUM(F3:F50)</f>
        <v>0</v>
      </c>
      <c r="J11" s="8"/>
      <c r="K11" s="16"/>
      <c r="L11" s="26"/>
      <c r="M11" s="40"/>
      <c r="N11" s="109"/>
      <c r="O11" s="31"/>
    </row>
    <row r="12" spans="1:15" x14ac:dyDescent="0.2">
      <c r="C12" s="63"/>
      <c r="E12" s="63"/>
      <c r="F12" s="63"/>
      <c r="G12" s="63"/>
    </row>
    <row r="13" spans="1:15" x14ac:dyDescent="0.2">
      <c r="C13" s="63"/>
      <c r="E13" s="63"/>
      <c r="F13" s="63"/>
      <c r="G13" s="63"/>
    </row>
    <row r="14" spans="1:15" x14ac:dyDescent="0.2">
      <c r="A14" s="32"/>
      <c r="B14" s="32"/>
      <c r="C14" s="32"/>
      <c r="D14" s="32"/>
      <c r="E14" s="32"/>
      <c r="F14" s="32"/>
      <c r="G14" s="32"/>
    </row>
    <row r="15" spans="1:15" x14ac:dyDescent="0.2">
      <c r="A15" s="35"/>
      <c r="B15" s="35"/>
      <c r="C15" s="35"/>
      <c r="D15" s="1"/>
      <c r="E15" s="35"/>
      <c r="F15" s="35"/>
      <c r="G15" s="35"/>
    </row>
    <row r="16" spans="1:15" x14ac:dyDescent="0.2">
      <c r="A16" s="1"/>
      <c r="B16" s="35"/>
      <c r="C16" s="35"/>
      <c r="D16" s="1"/>
      <c r="E16" s="35"/>
      <c r="F16" s="35"/>
      <c r="G16" s="35"/>
    </row>
    <row r="17" spans="1:8" x14ac:dyDescent="0.2">
      <c r="A17" s="1"/>
      <c r="B17" s="1"/>
      <c r="C17" s="1"/>
      <c r="D17" s="1"/>
      <c r="E17" s="1"/>
      <c r="F17" s="1"/>
      <c r="G17" s="1"/>
    </row>
    <row r="18" spans="1:8" x14ac:dyDescent="0.2">
      <c r="A18" s="36"/>
      <c r="B18" s="36"/>
      <c r="C18" s="36"/>
      <c r="D18" s="36"/>
      <c r="E18" s="36"/>
      <c r="F18" s="36"/>
      <c r="G18" s="36"/>
    </row>
    <row r="19" spans="1:8" x14ac:dyDescent="0.2">
      <c r="A19" s="1"/>
      <c r="B19" s="36"/>
      <c r="C19" s="36"/>
      <c r="D19" s="1"/>
      <c r="E19" s="36"/>
      <c r="F19" s="36"/>
      <c r="G19" s="36"/>
    </row>
    <row r="20" spans="1:8" x14ac:dyDescent="0.2">
      <c r="A20" s="1"/>
      <c r="B20" s="36"/>
      <c r="C20" s="36"/>
      <c r="D20" s="1"/>
      <c r="E20" s="36"/>
      <c r="F20" s="36"/>
      <c r="G20" s="36"/>
      <c r="H20" s="9"/>
    </row>
    <row r="21" spans="1:8" x14ac:dyDescent="0.2">
      <c r="A21" s="35"/>
      <c r="B21" s="35"/>
      <c r="C21" s="35"/>
      <c r="D21" s="35"/>
      <c r="E21" s="35"/>
      <c r="F21" s="35"/>
      <c r="G21" s="35"/>
    </row>
    <row r="22" spans="1:8" x14ac:dyDescent="0.2">
      <c r="A22" s="33"/>
      <c r="B22" s="34"/>
      <c r="C22" s="34"/>
      <c r="D22" s="34"/>
      <c r="E22" s="34"/>
      <c r="F22" s="34"/>
      <c r="G22" s="34"/>
    </row>
    <row r="23" spans="1:8" x14ac:dyDescent="0.2">
      <c r="A23" s="1"/>
      <c r="B23" s="34"/>
      <c r="C23" s="34"/>
      <c r="D23" s="1"/>
      <c r="E23" s="34"/>
      <c r="F23" s="34"/>
      <c r="G23" s="34"/>
    </row>
    <row r="24" spans="1:8" x14ac:dyDescent="0.2">
      <c r="A24" s="1"/>
      <c r="B24" s="34"/>
      <c r="C24" s="34"/>
      <c r="D24" s="1"/>
      <c r="E24" s="34"/>
      <c r="F24" s="34"/>
      <c r="G24" s="34"/>
    </row>
    <row r="25" spans="1:8" x14ac:dyDescent="0.2">
      <c r="A25" s="1"/>
      <c r="B25" s="34"/>
      <c r="C25" s="34"/>
      <c r="D25" s="1"/>
      <c r="E25" s="34"/>
      <c r="F25" s="34"/>
      <c r="G25" s="34"/>
    </row>
    <row r="26" spans="1:8" x14ac:dyDescent="0.2">
      <c r="A26" s="1"/>
      <c r="B26" s="34"/>
      <c r="C26" s="34"/>
      <c r="D26" s="1"/>
      <c r="E26" s="34"/>
      <c r="F26" s="34"/>
      <c r="G26" s="34"/>
    </row>
    <row r="27" spans="1:8" x14ac:dyDescent="0.2">
      <c r="A27" s="1"/>
      <c r="B27" s="34"/>
      <c r="C27" s="34"/>
      <c r="D27" s="1"/>
      <c r="E27" s="34"/>
      <c r="F27" s="34"/>
      <c r="G27" s="34"/>
    </row>
    <row r="28" spans="1:8" x14ac:dyDescent="0.2">
      <c r="B28" s="48"/>
      <c r="C28" s="48"/>
      <c r="E28" s="48"/>
      <c r="F28" s="48"/>
      <c r="G28" s="48"/>
    </row>
    <row r="29" spans="1:8" x14ac:dyDescent="0.2">
      <c r="A29" s="35"/>
      <c r="B29" s="34"/>
      <c r="C29" s="34"/>
      <c r="D29" s="1"/>
      <c r="E29" s="34"/>
      <c r="F29" s="34"/>
      <c r="G29" s="34"/>
    </row>
    <row r="30" spans="1:8" x14ac:dyDescent="0.2">
      <c r="A30" s="1"/>
      <c r="B30" s="1"/>
      <c r="C30" s="1"/>
      <c r="D30" s="1"/>
      <c r="E30" s="1"/>
      <c r="F30" s="1"/>
      <c r="G30" s="1"/>
    </row>
    <row r="31" spans="1:8" x14ac:dyDescent="0.2">
      <c r="A31" s="37"/>
      <c r="B31" s="37"/>
      <c r="C31" s="37"/>
      <c r="D31" s="37"/>
      <c r="E31" s="37"/>
      <c r="F31" s="37"/>
      <c r="G31" s="37"/>
    </row>
    <row r="32" spans="1:8" x14ac:dyDescent="0.2">
      <c r="A32" s="37"/>
      <c r="B32" s="37"/>
      <c r="C32" s="37"/>
      <c r="D32" s="37"/>
      <c r="E32" s="37"/>
      <c r="F32" s="37"/>
      <c r="G32" s="37"/>
    </row>
    <row r="33" spans="1:8" x14ac:dyDescent="0.2">
      <c r="A33" s="1"/>
      <c r="B33" s="1"/>
      <c r="C33" s="1"/>
      <c r="D33" s="1"/>
      <c r="E33" s="1"/>
      <c r="F33" s="1"/>
      <c r="G33" s="1"/>
    </row>
    <row r="34" spans="1:8" x14ac:dyDescent="0.2">
      <c r="A34" s="34"/>
      <c r="B34" s="34"/>
      <c r="C34" s="34"/>
      <c r="D34" s="34"/>
      <c r="E34" s="34"/>
      <c r="F34" s="34"/>
      <c r="G34" s="34"/>
    </row>
    <row r="35" spans="1:8" x14ac:dyDescent="0.2">
      <c r="A35" s="1"/>
      <c r="B35" s="34"/>
      <c r="C35" s="34"/>
      <c r="D35" s="1"/>
      <c r="E35" s="34"/>
      <c r="F35" s="34"/>
      <c r="G35" s="34"/>
    </row>
    <row r="36" spans="1:8" x14ac:dyDescent="0.2">
      <c r="A36" s="34"/>
      <c r="B36" s="34"/>
      <c r="C36" s="34"/>
      <c r="D36" s="34"/>
      <c r="E36" s="34"/>
      <c r="F36" s="34"/>
      <c r="G36" s="34"/>
    </row>
    <row r="37" spans="1:8" x14ac:dyDescent="0.2">
      <c r="A37" s="34"/>
      <c r="B37" s="1"/>
      <c r="C37" s="1"/>
      <c r="D37" s="1"/>
      <c r="E37" s="1"/>
      <c r="F37" s="1"/>
      <c r="G37" s="1"/>
    </row>
    <row r="38" spans="1:8" x14ac:dyDescent="0.2">
      <c r="A38" s="34"/>
      <c r="B38" s="1"/>
      <c r="C38" s="1"/>
      <c r="D38" s="1"/>
      <c r="E38" s="1"/>
      <c r="F38" s="1"/>
      <c r="G38" s="1"/>
    </row>
    <row r="39" spans="1:8" x14ac:dyDescent="0.2">
      <c r="B39" s="48"/>
      <c r="C39" s="48"/>
      <c r="E39" s="48"/>
      <c r="F39" s="48"/>
      <c r="G39" s="48"/>
    </row>
    <row r="40" spans="1:8" x14ac:dyDescent="0.2">
      <c r="A40" s="1"/>
      <c r="B40" s="34"/>
      <c r="C40" s="34"/>
      <c r="D40" s="1"/>
      <c r="E40" s="34"/>
      <c r="F40" s="34"/>
      <c r="G40" s="34"/>
    </row>
    <row r="41" spans="1:8" x14ac:dyDescent="0.2">
      <c r="A41" s="10"/>
      <c r="B41" s="1"/>
      <c r="C41" s="1"/>
      <c r="D41" s="1"/>
      <c r="E41" s="10"/>
      <c r="F41" s="10"/>
      <c r="G41" s="10"/>
    </row>
    <row r="42" spans="1:8" x14ac:dyDescent="0.2">
      <c r="A42" s="1"/>
      <c r="B42" s="10"/>
      <c r="C42" s="10"/>
      <c r="D42" s="1"/>
      <c r="E42" s="10"/>
      <c r="F42" s="10"/>
      <c r="G42" s="10"/>
    </row>
    <row r="43" spans="1:8" x14ac:dyDescent="0.2">
      <c r="A43" s="1"/>
      <c r="B43" s="10"/>
      <c r="C43" s="10"/>
      <c r="D43" s="1"/>
      <c r="E43" s="10"/>
      <c r="F43" s="10"/>
      <c r="G43" s="10"/>
    </row>
    <row r="44" spans="1:8" x14ac:dyDescent="0.2">
      <c r="A44" s="1"/>
      <c r="B44" s="1"/>
      <c r="C44" s="1"/>
      <c r="D44" s="1"/>
      <c r="E44" s="37"/>
      <c r="F44" s="1"/>
      <c r="G44" s="1"/>
    </row>
    <row r="45" spans="1:8" x14ac:dyDescent="0.2">
      <c r="A45" s="1"/>
      <c r="B45" s="1"/>
      <c r="C45" s="1"/>
      <c r="D45" s="1"/>
      <c r="E45" s="1"/>
      <c r="F45" s="1"/>
      <c r="G45" s="1"/>
    </row>
    <row r="46" spans="1:8" x14ac:dyDescent="0.2">
      <c r="A46" s="1"/>
      <c r="B46" s="1"/>
      <c r="C46" s="1"/>
      <c r="D46" s="1"/>
      <c r="E46" s="1"/>
      <c r="F46" s="1"/>
      <c r="G46" s="1"/>
    </row>
    <row r="47" spans="1:8" x14ac:dyDescent="0.2">
      <c r="A47" s="1"/>
      <c r="B47" s="1"/>
      <c r="C47" s="1"/>
      <c r="D47" s="1"/>
      <c r="E47" s="1"/>
      <c r="F47" s="1"/>
      <c r="G47" s="1"/>
    </row>
    <row r="48" spans="1:8" x14ac:dyDescent="0.2">
      <c r="A48" s="1"/>
      <c r="B48" s="1"/>
      <c r="C48" s="1"/>
      <c r="D48" s="1"/>
      <c r="E48" s="1"/>
      <c r="F48" s="1"/>
      <c r="G48" s="1"/>
      <c r="H48" t="s">
        <v>32</v>
      </c>
    </row>
    <row r="49" spans="1:8" x14ac:dyDescent="0.2">
      <c r="A49" s="1"/>
      <c r="B49" s="1"/>
      <c r="C49" s="1"/>
      <c r="D49" s="1"/>
      <c r="E49" s="1"/>
      <c r="F49" s="1"/>
      <c r="G49" s="1"/>
      <c r="H49">
        <f>SUM(F2:F50)</f>
        <v>0</v>
      </c>
    </row>
    <row r="50" spans="1:8" x14ac:dyDescent="0.2">
      <c r="A50" s="2"/>
      <c r="B50" s="2"/>
      <c r="C50" s="2"/>
      <c r="D50" s="2"/>
      <c r="E50" s="2"/>
      <c r="F50" s="2"/>
      <c r="G50" s="2"/>
    </row>
    <row r="51" spans="1:8" x14ac:dyDescent="0.2">
      <c r="A51" s="2"/>
      <c r="B51" s="2"/>
      <c r="C51" s="2"/>
      <c r="D51" s="2"/>
      <c r="E51" s="2"/>
      <c r="F51" s="2"/>
      <c r="G51" s="2"/>
    </row>
    <row r="52" spans="1:8" x14ac:dyDescent="0.2">
      <c r="A52" s="2"/>
      <c r="B52" s="2"/>
      <c r="C52" s="2"/>
      <c r="D52" s="2"/>
      <c r="E52" s="2"/>
      <c r="F52" s="2"/>
      <c r="G52" s="2"/>
    </row>
    <row r="53" spans="1:8" x14ac:dyDescent="0.2">
      <c r="A53" s="2"/>
      <c r="B53" s="2"/>
      <c r="C53" s="2"/>
      <c r="D53" s="2"/>
      <c r="E53" s="2"/>
      <c r="F53" s="2"/>
      <c r="G53" s="2"/>
    </row>
    <row r="54" spans="1:8" x14ac:dyDescent="0.2">
      <c r="A54" s="9"/>
      <c r="B54" s="9"/>
      <c r="C54" s="9"/>
      <c r="D54" s="9"/>
      <c r="E54" s="9"/>
      <c r="F54" s="9"/>
      <c r="G54" s="9"/>
    </row>
    <row r="55" spans="1:8" x14ac:dyDescent="0.2">
      <c r="A55" s="9"/>
      <c r="B55" s="9"/>
      <c r="C55" s="9"/>
      <c r="D55" s="9"/>
      <c r="E55" s="9"/>
      <c r="F55" s="9"/>
      <c r="G55" s="9"/>
    </row>
    <row r="56" spans="1:8" x14ac:dyDescent="0.2">
      <c r="A56" s="2"/>
      <c r="B56" s="2"/>
      <c r="C56" s="2"/>
      <c r="D56" s="2"/>
      <c r="E56" s="9"/>
      <c r="F56" s="2"/>
      <c r="G56" s="2"/>
    </row>
    <row r="57" spans="1:8" x14ac:dyDescent="0.2">
      <c r="A57" s="2"/>
      <c r="B57" s="2"/>
      <c r="C57" s="2"/>
      <c r="D57" s="2"/>
      <c r="E57" s="2"/>
      <c r="F57" s="2"/>
      <c r="G57" s="2"/>
    </row>
    <row r="58" spans="1:8" x14ac:dyDescent="0.2">
      <c r="A58" s="2"/>
      <c r="B58" s="2"/>
      <c r="C58" s="2"/>
      <c r="D58" s="2"/>
      <c r="E58" s="2"/>
      <c r="F58" s="2"/>
      <c r="G58" s="2"/>
    </row>
    <row r="59" spans="1:8" x14ac:dyDescent="0.2">
      <c r="A59" s="2"/>
      <c r="B59" s="2"/>
      <c r="C59" s="2"/>
      <c r="D59" s="2"/>
      <c r="E59" s="2"/>
      <c r="F59" s="2"/>
      <c r="G59" s="2"/>
    </row>
    <row r="60" spans="1:8" x14ac:dyDescent="0.2">
      <c r="A60" s="2"/>
      <c r="B60" s="2"/>
      <c r="C60" s="2"/>
      <c r="D60" s="2"/>
      <c r="E60" s="2"/>
      <c r="F60" s="2"/>
      <c r="G60" s="2"/>
    </row>
    <row r="61" spans="1:8" x14ac:dyDescent="0.2">
      <c r="A61" s="2"/>
      <c r="B61" s="2"/>
      <c r="C61" s="2"/>
      <c r="D61" s="2"/>
      <c r="E61" s="2"/>
      <c r="F61" s="2"/>
      <c r="G61" s="2"/>
    </row>
    <row r="62" spans="1:8" x14ac:dyDescent="0.2">
      <c r="A62" s="2"/>
      <c r="B62" s="2"/>
      <c r="C62" s="2"/>
      <c r="D62" s="2"/>
      <c r="E62" s="2"/>
      <c r="F62" s="2"/>
      <c r="G62" s="2"/>
    </row>
    <row r="63" spans="1:8" x14ac:dyDescent="0.2">
      <c r="A63" s="2"/>
      <c r="B63" s="2"/>
      <c r="C63" s="2"/>
      <c r="D63" s="2"/>
      <c r="E63" s="2"/>
      <c r="F63" s="2"/>
      <c r="G63" s="2"/>
    </row>
    <row r="64" spans="1:8" x14ac:dyDescent="0.2">
      <c r="A64" s="2"/>
      <c r="B64" s="2"/>
      <c r="C64" s="2"/>
      <c r="D64" s="2"/>
      <c r="E64" s="2"/>
      <c r="F64" s="2"/>
      <c r="G64" s="2"/>
    </row>
    <row r="65" spans="1:7" x14ac:dyDescent="0.2">
      <c r="A65" s="2"/>
      <c r="B65" s="2"/>
      <c r="C65" s="2"/>
      <c r="D65" s="2"/>
      <c r="E65" s="2"/>
      <c r="F65" s="2"/>
      <c r="G65" s="2"/>
    </row>
    <row r="66" spans="1:7" x14ac:dyDescent="0.2">
      <c r="A66" s="2"/>
      <c r="B66" s="2"/>
      <c r="C66" s="2"/>
      <c r="D66" s="2"/>
      <c r="E66" s="2"/>
      <c r="F66" s="2"/>
      <c r="G66" s="2"/>
    </row>
    <row r="67" spans="1:7" x14ac:dyDescent="0.2">
      <c r="A67" s="2"/>
      <c r="B67" s="2"/>
      <c r="C67" s="2"/>
      <c r="D67" s="2"/>
      <c r="E67" s="2"/>
      <c r="F67" s="2"/>
      <c r="G67" s="2"/>
    </row>
    <row r="68" spans="1:7" x14ac:dyDescent="0.2">
      <c r="A68" s="2"/>
      <c r="B68" s="2"/>
      <c r="C68" s="2"/>
      <c r="D68" s="2"/>
      <c r="E68" s="2"/>
      <c r="F68" s="2"/>
      <c r="G68" s="2"/>
    </row>
    <row r="69" spans="1:7" x14ac:dyDescent="0.2">
      <c r="A69" s="2"/>
      <c r="B69" s="2"/>
      <c r="C69" s="2"/>
      <c r="D69" s="2"/>
      <c r="E69" s="2"/>
      <c r="F69" s="2"/>
      <c r="G69" s="2"/>
    </row>
    <row r="70" spans="1:7" x14ac:dyDescent="0.2">
      <c r="A70" s="2"/>
      <c r="B70" s="2"/>
      <c r="C70" s="2"/>
      <c r="D70" s="2"/>
      <c r="E70" s="2"/>
      <c r="F70" s="2"/>
      <c r="G70" s="2"/>
    </row>
    <row r="71" spans="1:7" x14ac:dyDescent="0.2">
      <c r="A71" s="2"/>
      <c r="B71" s="2"/>
      <c r="C71" s="2"/>
      <c r="D71" s="2"/>
      <c r="E71" s="2"/>
      <c r="F71" s="2"/>
      <c r="G71" s="2"/>
    </row>
  </sheetData>
  <dataConsolidate/>
  <conditionalFormatting sqref="B9:B10 B31:B32 B47 B49 B34:B37 B22:B29 B39:B40">
    <cfRule type="containsText" dxfId="141" priority="16" operator="containsText" text="&quot;ביגוד&quot;">
      <formula>NOT(ISERROR(SEARCH("""ביגוד""",B9)))</formula>
    </cfRule>
  </conditionalFormatting>
  <conditionalFormatting sqref="B9:B10 B22:B29">
    <cfRule type="cellIs" dxfId="140" priority="15" operator="equal">
      <formula>"""ביגוד"""</formula>
    </cfRule>
  </conditionalFormatting>
  <conditionalFormatting sqref="B9:B10 B22:B29">
    <cfRule type="expression" dxfId="139" priority="14">
      <formula>"ביגוד"</formula>
    </cfRule>
  </conditionalFormatting>
  <conditionalFormatting sqref="F47:F71 F18:F44 F9:F16">
    <cfRule type="cellIs" dxfId="138" priority="13" operator="greaterThan">
      <formula>150</formula>
    </cfRule>
  </conditionalFormatting>
  <conditionalFormatting sqref="F47:F71 F18:F44 F9:F16">
    <cfRule type="cellIs" dxfId="137" priority="12" operator="greaterThan">
      <formula>100</formula>
    </cfRule>
  </conditionalFormatting>
  <conditionalFormatting sqref="B8">
    <cfRule type="containsText" dxfId="136" priority="11" operator="containsText" text="&quot;ביגוד&quot;">
      <formula>NOT(ISERROR(SEARCH("""ביגוד""",B8)))</formula>
    </cfRule>
  </conditionalFormatting>
  <conditionalFormatting sqref="B8">
    <cfRule type="cellIs" dxfId="135" priority="10" operator="equal">
      <formula>"""ביגוד"""</formula>
    </cfRule>
  </conditionalFormatting>
  <conditionalFormatting sqref="B8">
    <cfRule type="expression" dxfId="134" priority="9">
      <formula>"ביגוד"</formula>
    </cfRule>
  </conditionalFormatting>
  <conditionalFormatting sqref="F8">
    <cfRule type="cellIs" dxfId="133" priority="7" operator="greaterThan">
      <formula>100</formula>
    </cfRule>
    <cfRule type="cellIs" dxfId="132" priority="8" operator="greaterThan">
      <formula>150</formula>
    </cfRule>
  </conditionalFormatting>
  <conditionalFormatting sqref="B7">
    <cfRule type="containsText" dxfId="131" priority="6" operator="containsText" text="&quot;ביגוד&quot;">
      <formula>NOT(ISERROR(SEARCH("""ביגוד""",B7)))</formula>
    </cfRule>
  </conditionalFormatting>
  <conditionalFormatting sqref="B7">
    <cfRule type="cellIs" dxfId="130" priority="5" operator="equal">
      <formula>"""ביגוד"""</formula>
    </cfRule>
  </conditionalFormatting>
  <conditionalFormatting sqref="B7">
    <cfRule type="expression" dxfId="129" priority="4">
      <formula>"ביגוד"</formula>
    </cfRule>
  </conditionalFormatting>
  <conditionalFormatting sqref="F6:F7">
    <cfRule type="cellIs" dxfId="128" priority="2" operator="greaterThan">
      <formula>100</formula>
    </cfRule>
    <cfRule type="cellIs" dxfId="127" priority="3" operator="greaterThan">
      <formula>150</formula>
    </cfRule>
  </conditionalFormatting>
  <conditionalFormatting sqref="F3">
    <cfRule type="cellIs" dxfId="126" priority="1" operator="greaterThan">
      <formula>100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rightToLeft="1" workbookViewId="0">
      <selection activeCell="A6" sqref="A6"/>
    </sheetView>
  </sheetViews>
  <sheetFormatPr defaultRowHeight="14.25" x14ac:dyDescent="0.2"/>
  <cols>
    <col min="2" max="2" width="9.5" customWidth="1"/>
    <col min="3" max="3" width="11.25" customWidth="1"/>
    <col min="4" max="4" width="2.125" customWidth="1"/>
    <col min="5" max="5" width="37.375" customWidth="1"/>
    <col min="7" max="7" width="10.625" customWidth="1"/>
  </cols>
  <sheetData>
    <row r="1" spans="1:15" x14ac:dyDescent="0.2">
      <c r="A1" s="1"/>
      <c r="B1" s="1"/>
      <c r="C1" s="1"/>
      <c r="D1" s="1"/>
      <c r="E1" s="1"/>
      <c r="F1" s="1"/>
      <c r="G1" s="1"/>
    </row>
    <row r="2" spans="1:15" ht="15.75" x14ac:dyDescent="0.25">
      <c r="A2" s="113" t="s">
        <v>0</v>
      </c>
      <c r="B2" s="113" t="s">
        <v>1</v>
      </c>
      <c r="C2" s="113" t="s">
        <v>2</v>
      </c>
      <c r="D2" s="113" t="s">
        <v>30</v>
      </c>
      <c r="E2" s="113" t="s">
        <v>6</v>
      </c>
      <c r="F2" s="114" t="s">
        <v>3</v>
      </c>
      <c r="G2" s="113" t="s">
        <v>4</v>
      </c>
    </row>
    <row r="3" spans="1:15" ht="15.75" x14ac:dyDescent="0.25">
      <c r="A3" s="10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44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1"/>
      <c r="B9" s="1"/>
      <c r="C9" s="32"/>
      <c r="D9" s="1"/>
      <c r="E9" s="32"/>
      <c r="F9" s="1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1"/>
      <c r="B10" s="1"/>
      <c r="C10" s="32"/>
      <c r="D10" s="1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1"/>
      <c r="B11" s="1"/>
      <c r="C11" s="1"/>
      <c r="D11" s="1"/>
      <c r="E11" s="1"/>
      <c r="F11" s="1"/>
      <c r="G11" s="1"/>
      <c r="H11" t="s">
        <v>33</v>
      </c>
      <c r="I11">
        <f>SUM(F3:F70)</f>
        <v>0</v>
      </c>
      <c r="J11" s="8"/>
      <c r="K11" s="16"/>
      <c r="L11" s="26"/>
      <c r="M11" s="40"/>
      <c r="O11" s="31"/>
    </row>
    <row r="12" spans="1:15" x14ac:dyDescent="0.2">
      <c r="A12" s="1"/>
      <c r="B12" s="32"/>
      <c r="C12" s="32"/>
      <c r="D12" s="32"/>
      <c r="E12" s="32"/>
      <c r="F12" s="32"/>
      <c r="G12" s="32"/>
    </row>
    <row r="13" spans="1:15" x14ac:dyDescent="0.2">
      <c r="A13" s="1"/>
      <c r="B13" s="32"/>
      <c r="C13" s="32"/>
      <c r="D13" s="32"/>
      <c r="E13" s="32"/>
      <c r="F13" s="32"/>
      <c r="G13" s="32"/>
    </row>
    <row r="14" spans="1:15" x14ac:dyDescent="0.2">
      <c r="A14" s="1"/>
      <c r="B14" s="32"/>
      <c r="C14" s="32"/>
      <c r="D14" s="32"/>
      <c r="E14" s="32"/>
      <c r="F14" s="32"/>
      <c r="G14" s="32"/>
    </row>
    <row r="15" spans="1:15" x14ac:dyDescent="0.2">
      <c r="A15" s="32"/>
      <c r="B15" s="32"/>
      <c r="C15" s="32"/>
      <c r="D15" s="32"/>
      <c r="E15" s="32"/>
      <c r="F15" s="32"/>
      <c r="G15" s="32"/>
    </row>
    <row r="16" spans="1:15" x14ac:dyDescent="0.2">
      <c r="A16" s="1"/>
      <c r="B16" s="32"/>
      <c r="C16" s="32"/>
      <c r="D16" s="1"/>
      <c r="E16" s="32"/>
      <c r="F16" s="32"/>
      <c r="G16" s="32"/>
    </row>
    <row r="17" spans="1:8" x14ac:dyDescent="0.2">
      <c r="A17" s="1"/>
      <c r="B17" s="32"/>
      <c r="C17" s="32"/>
      <c r="D17" s="1"/>
      <c r="E17" s="32"/>
      <c r="F17" s="32"/>
      <c r="G17" s="32"/>
    </row>
    <row r="18" spans="1:8" x14ac:dyDescent="0.2">
      <c r="A18" s="1"/>
      <c r="B18" s="1"/>
      <c r="C18" s="32"/>
      <c r="D18" s="1"/>
      <c r="E18" s="32"/>
      <c r="F18" s="32"/>
      <c r="G18" s="32"/>
    </row>
    <row r="19" spans="1:8" x14ac:dyDescent="0.2">
      <c r="A19" s="32"/>
      <c r="B19" s="32"/>
      <c r="C19" s="32"/>
      <c r="D19" s="32"/>
      <c r="E19" s="32"/>
      <c r="F19" s="32"/>
      <c r="G19" s="32"/>
    </row>
    <row r="20" spans="1:8" x14ac:dyDescent="0.2">
      <c r="A20" s="32"/>
      <c r="B20" s="32"/>
      <c r="C20" s="32"/>
      <c r="D20" s="32"/>
      <c r="E20" s="32"/>
      <c r="F20" s="32"/>
      <c r="G20" s="32"/>
      <c r="H20" s="9"/>
    </row>
    <row r="21" spans="1:8" x14ac:dyDescent="0.2">
      <c r="A21" s="33"/>
      <c r="B21" s="34"/>
      <c r="C21" s="34"/>
      <c r="D21" s="34"/>
      <c r="E21" s="34"/>
      <c r="F21" s="34"/>
      <c r="G21" s="34"/>
    </row>
    <row r="22" spans="1:8" x14ac:dyDescent="0.2">
      <c r="A22" s="1"/>
      <c r="B22" s="34"/>
      <c r="C22" s="1"/>
      <c r="D22" s="1"/>
      <c r="E22" s="34"/>
      <c r="F22" s="34"/>
      <c r="G22" s="34"/>
    </row>
    <row r="23" spans="1:8" x14ac:dyDescent="0.2">
      <c r="A23" s="35"/>
      <c r="B23" s="35"/>
      <c r="C23" s="35"/>
      <c r="D23" s="35"/>
      <c r="E23" s="35"/>
      <c r="F23" s="35"/>
      <c r="G23" s="35"/>
    </row>
    <row r="24" spans="1:8" x14ac:dyDescent="0.2">
      <c r="A24" s="36"/>
      <c r="B24" s="36"/>
      <c r="C24" s="36"/>
      <c r="D24" s="36"/>
      <c r="E24" s="36"/>
      <c r="F24" s="36"/>
      <c r="G24" s="36"/>
    </row>
    <row r="25" spans="1:8" x14ac:dyDescent="0.2">
      <c r="A25" s="33"/>
      <c r="B25" s="34"/>
      <c r="C25" s="34"/>
      <c r="D25" s="34"/>
      <c r="E25" s="34"/>
      <c r="F25" s="34"/>
      <c r="G25" s="34"/>
    </row>
    <row r="26" spans="1:8" x14ac:dyDescent="0.2">
      <c r="A26" s="35"/>
      <c r="B26" s="34"/>
      <c r="C26" s="34"/>
      <c r="D26" s="34"/>
      <c r="E26" s="34"/>
      <c r="F26" s="34"/>
      <c r="G26" s="34"/>
    </row>
    <row r="27" spans="1:8" x14ac:dyDescent="0.2">
      <c r="A27" s="33"/>
      <c r="B27" s="34"/>
      <c r="C27" s="34"/>
      <c r="D27" s="34"/>
      <c r="E27" s="34"/>
      <c r="F27" s="34"/>
      <c r="G27" s="34"/>
    </row>
    <row r="28" spans="1:8" x14ac:dyDescent="0.2">
      <c r="A28" s="37"/>
      <c r="B28" s="37"/>
      <c r="C28" s="34"/>
      <c r="D28" s="37"/>
      <c r="E28" s="37"/>
      <c r="F28" s="37"/>
      <c r="G28" s="37"/>
    </row>
    <row r="29" spans="1:8" x14ac:dyDescent="0.2">
      <c r="A29" s="37"/>
      <c r="B29" s="37"/>
      <c r="C29" s="37"/>
      <c r="D29" s="37"/>
      <c r="E29" s="37"/>
      <c r="F29" s="37"/>
      <c r="G29" s="37"/>
      <c r="H29" s="112"/>
    </row>
    <row r="30" spans="1:8" x14ac:dyDescent="0.2">
      <c r="A30" s="1"/>
      <c r="B30" s="1"/>
      <c r="C30" s="1"/>
      <c r="D30" s="1"/>
      <c r="E30" s="1"/>
      <c r="F30" s="1"/>
      <c r="G30" s="1"/>
      <c r="H30" s="112"/>
    </row>
    <row r="31" spans="1:8" x14ac:dyDescent="0.2">
      <c r="A31" s="1"/>
      <c r="B31" s="1"/>
      <c r="C31" s="1"/>
      <c r="D31" s="1"/>
      <c r="E31" s="1"/>
      <c r="F31" s="1"/>
      <c r="G31" s="1"/>
      <c r="H31" s="112"/>
    </row>
    <row r="32" spans="1:8" x14ac:dyDescent="0.2">
      <c r="A32" s="37"/>
      <c r="B32" s="37"/>
      <c r="C32" s="37"/>
      <c r="D32" s="37"/>
      <c r="E32" s="37"/>
      <c r="F32" s="37"/>
      <c r="G32" s="37"/>
      <c r="H32" s="2"/>
    </row>
    <row r="33" spans="1:7" x14ac:dyDescent="0.2">
      <c r="A33" s="37"/>
      <c r="B33" s="37"/>
      <c r="C33" s="37"/>
      <c r="D33" s="37"/>
      <c r="E33" s="37"/>
      <c r="F33" s="37"/>
      <c r="G33" s="37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34"/>
      <c r="B35" s="34"/>
      <c r="C35" s="34"/>
      <c r="D35" s="34"/>
      <c r="E35" s="34"/>
      <c r="F35" s="34"/>
      <c r="G35" s="34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34"/>
      <c r="B37" s="34"/>
      <c r="C37" s="34"/>
      <c r="D37" s="1"/>
      <c r="E37" s="34"/>
      <c r="F37" s="34"/>
      <c r="G37" s="34"/>
    </row>
    <row r="38" spans="1:7" x14ac:dyDescent="0.2">
      <c r="A38" s="37"/>
      <c r="B38" s="37"/>
      <c r="C38" s="37"/>
      <c r="D38" s="37"/>
      <c r="E38" s="37"/>
      <c r="F38" s="37"/>
      <c r="G38" s="37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0"/>
      <c r="C43" s="10"/>
      <c r="D43" s="1"/>
      <c r="E43" s="10"/>
      <c r="F43" s="10"/>
      <c r="G43" s="10"/>
    </row>
    <row r="44" spans="1:7" x14ac:dyDescent="0.2">
      <c r="A44" s="10"/>
      <c r="B44" s="10"/>
      <c r="C44" s="10"/>
      <c r="D44" s="1"/>
      <c r="E44" s="10"/>
      <c r="F44" s="10"/>
      <c r="G44" s="10"/>
    </row>
    <row r="45" spans="1:7" x14ac:dyDescent="0.2">
      <c r="A45" s="10"/>
      <c r="B45" s="10"/>
      <c r="C45" s="10"/>
      <c r="D45" s="1"/>
      <c r="E45" s="10"/>
      <c r="F45" s="10"/>
      <c r="G45" s="10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0"/>
      <c r="C48" s="10"/>
      <c r="D48" s="1"/>
      <c r="E48" s="10"/>
      <c r="F48" s="10"/>
      <c r="G48" s="10"/>
    </row>
    <row r="49" spans="1:8" x14ac:dyDescent="0.2">
      <c r="A49" s="1"/>
      <c r="B49" s="1"/>
      <c r="C49" s="1"/>
      <c r="D49" s="1"/>
      <c r="E49" s="1"/>
      <c r="F49" s="10"/>
      <c r="G49" s="10"/>
      <c r="H49" t="s">
        <v>32</v>
      </c>
    </row>
    <row r="50" spans="1:8" x14ac:dyDescent="0.2">
      <c r="B50" s="49"/>
      <c r="C50" s="49"/>
      <c r="E50" s="49"/>
      <c r="F50" s="49"/>
      <c r="G50" s="49"/>
      <c r="H50">
        <f>SUM(F3:F70)</f>
        <v>0</v>
      </c>
    </row>
    <row r="51" spans="1:8" x14ac:dyDescent="0.2">
      <c r="A51" s="10"/>
      <c r="B51" s="1"/>
      <c r="C51" s="1"/>
      <c r="D51" s="1"/>
      <c r="E51" s="1"/>
      <c r="F51" s="1"/>
      <c r="G51" s="1"/>
    </row>
    <row r="52" spans="1:8" x14ac:dyDescent="0.2">
      <c r="A52" s="1"/>
      <c r="B52" s="1"/>
      <c r="C52" s="1"/>
      <c r="D52" s="1"/>
      <c r="E52" s="1"/>
      <c r="F52" s="1"/>
      <c r="G52" s="1"/>
    </row>
    <row r="53" spans="1:8" x14ac:dyDescent="0.2">
      <c r="A53" s="1"/>
      <c r="B53" s="1"/>
      <c r="C53" s="1"/>
      <c r="D53" s="1"/>
      <c r="E53" s="1"/>
      <c r="F53" s="1"/>
      <c r="G53" s="1"/>
    </row>
    <row r="54" spans="1:8" x14ac:dyDescent="0.2">
      <c r="A54" s="1"/>
      <c r="B54" s="10"/>
      <c r="C54" s="10"/>
      <c r="D54" s="1"/>
      <c r="E54" s="10"/>
      <c r="F54" s="10"/>
      <c r="G54" s="10"/>
    </row>
  </sheetData>
  <conditionalFormatting sqref="B41 B25:B29 B53:B54 B51 B32:B33 B15 B19:B22 B35:B38 B48 B46">
    <cfRule type="containsText" dxfId="125" priority="30" operator="containsText" text="&quot;ביגוד&quot;">
      <formula>NOT(ISERROR(SEARCH("""ביגוד""",B15)))</formula>
    </cfRule>
  </conditionalFormatting>
  <conditionalFormatting sqref="B25:B27 B15 B19:B22">
    <cfRule type="cellIs" dxfId="124" priority="29" operator="equal">
      <formula>"""ביגוד"""</formula>
    </cfRule>
  </conditionalFormatting>
  <conditionalFormatting sqref="B25:B27 B15 B19:B22">
    <cfRule type="expression" dxfId="123" priority="28">
      <formula>"ביגוד"</formula>
    </cfRule>
  </conditionalFormatting>
  <conditionalFormatting sqref="B7">
    <cfRule type="containsText" dxfId="122" priority="24" operator="containsText" text="&quot;ביגוד&quot;">
      <formula>NOT(ISERROR(SEARCH("""ביגוד""",B7)))</formula>
    </cfRule>
  </conditionalFormatting>
  <conditionalFormatting sqref="B7">
    <cfRule type="cellIs" dxfId="121" priority="23" operator="equal">
      <formula>"""ביגוד"""</formula>
    </cfRule>
  </conditionalFormatting>
  <conditionalFormatting sqref="B7">
    <cfRule type="expression" dxfId="120" priority="22">
      <formula>"ביגוד"</formula>
    </cfRule>
  </conditionalFormatting>
  <conditionalFormatting sqref="B14 B16:B17">
    <cfRule type="containsText" dxfId="119" priority="18" operator="containsText" text="&quot;ביגוד&quot;">
      <formula>NOT(ISERROR(SEARCH("""ביגוד""",B14)))</formula>
    </cfRule>
  </conditionalFormatting>
  <conditionalFormatting sqref="B14 B16:B17">
    <cfRule type="cellIs" dxfId="118" priority="17" operator="equal">
      <formula>"""ביגוד"""</formula>
    </cfRule>
  </conditionalFormatting>
  <conditionalFormatting sqref="B14 B16:B17">
    <cfRule type="expression" dxfId="117" priority="16">
      <formula>"ביגוד"</formula>
    </cfRule>
  </conditionalFormatting>
  <conditionalFormatting sqref="B12:B14 B16:B17">
    <cfRule type="containsText" dxfId="116" priority="13" operator="containsText" text="&quot;ביגוד&quot;">
      <formula>NOT(ISERROR(SEARCH("""ביגוד""",B12)))</formula>
    </cfRule>
  </conditionalFormatting>
  <conditionalFormatting sqref="B12:B14 B16:B17">
    <cfRule type="cellIs" dxfId="115" priority="12" operator="equal">
      <formula>"""ביגוד"""</formula>
    </cfRule>
  </conditionalFormatting>
  <conditionalFormatting sqref="B12:B14 B16:B17">
    <cfRule type="expression" dxfId="114" priority="11">
      <formula>"ביגוד"</formula>
    </cfRule>
  </conditionalFormatting>
  <conditionalFormatting sqref="B8">
    <cfRule type="containsText" dxfId="113" priority="8" operator="containsText" text="&quot;ביגוד&quot;">
      <formula>NOT(ISERROR(SEARCH("""ביגוד""",B8)))</formula>
    </cfRule>
  </conditionalFormatting>
  <conditionalFormatting sqref="B8">
    <cfRule type="cellIs" dxfId="112" priority="7" operator="equal">
      <formula>"""ביגוד"""</formula>
    </cfRule>
  </conditionalFormatting>
  <conditionalFormatting sqref="B8">
    <cfRule type="expression" dxfId="111" priority="6">
      <formula>"ביגוד"</formula>
    </cfRule>
  </conditionalFormatting>
  <conditionalFormatting sqref="F1 F3:F8 F10 F48:F54 F12:F46">
    <cfRule type="cellIs" dxfId="110" priority="3" operator="greaterThan">
      <formula>100</formula>
    </cfRule>
  </conditionalFormatting>
  <conditionalFormatting sqref="F11">
    <cfRule type="cellIs" dxfId="109" priority="2" operator="greaterThan">
      <formula>100</formula>
    </cfRule>
  </conditionalFormatting>
  <conditionalFormatting sqref="F9">
    <cfRule type="cellIs" dxfId="108" priority="1" operator="greaterThan">
      <formula>100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rightToLeft="1" workbookViewId="0"/>
  </sheetViews>
  <sheetFormatPr defaultRowHeight="14.25" x14ac:dyDescent="0.2"/>
  <cols>
    <col min="1" max="1" width="6.75" customWidth="1"/>
    <col min="2" max="2" width="9.625" customWidth="1"/>
    <col min="3" max="3" width="11" customWidth="1"/>
    <col min="4" max="4" width="2.625" customWidth="1"/>
    <col min="5" max="5" width="35" customWidth="1"/>
    <col min="7" max="7" width="10.87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0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1"/>
      <c r="B9" s="1"/>
      <c r="C9" s="32"/>
      <c r="D9" s="1"/>
      <c r="E9" s="32"/>
      <c r="F9" s="1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115"/>
      <c r="B10" s="10"/>
      <c r="C10" s="10"/>
      <c r="D10" s="1"/>
      <c r="E10" s="10"/>
      <c r="F10" s="1"/>
      <c r="G10" s="10"/>
      <c r="J10" s="6"/>
      <c r="K10" s="15"/>
      <c r="L10" s="25"/>
      <c r="M10" s="39"/>
      <c r="O10" s="30"/>
    </row>
    <row r="11" spans="1:15" x14ac:dyDescent="0.2">
      <c r="A11" s="1"/>
      <c r="B11" s="1"/>
      <c r="C11" s="1"/>
      <c r="D11" s="1"/>
      <c r="E11" s="1"/>
      <c r="F11" s="1"/>
      <c r="G11" s="1"/>
      <c r="H11" t="s">
        <v>33</v>
      </c>
      <c r="I11">
        <f>SUM(F3:F70)</f>
        <v>0</v>
      </c>
      <c r="J11" s="8"/>
      <c r="K11" s="16"/>
      <c r="L11" s="26"/>
      <c r="M11" s="40"/>
      <c r="O11" s="31"/>
    </row>
    <row r="12" spans="1:15" x14ac:dyDescent="0.2">
      <c r="A12" s="1"/>
      <c r="B12" s="10"/>
      <c r="C12" s="32"/>
      <c r="D12" s="1"/>
      <c r="E12" s="32"/>
      <c r="F12" s="1"/>
      <c r="G12" s="32"/>
    </row>
    <row r="13" spans="1:15" x14ac:dyDescent="0.2">
      <c r="A13" s="1"/>
      <c r="B13" s="10"/>
      <c r="C13" s="32"/>
      <c r="D13" s="1"/>
      <c r="E13" s="32"/>
      <c r="F13" s="1"/>
      <c r="G13" s="32"/>
    </row>
    <row r="14" spans="1:15" x14ac:dyDescent="0.2">
      <c r="A14" s="32"/>
      <c r="B14" s="32"/>
      <c r="C14" s="32"/>
      <c r="D14" s="32"/>
      <c r="E14" s="32"/>
      <c r="F14" s="32"/>
      <c r="G14" s="32"/>
    </row>
    <row r="15" spans="1:15" x14ac:dyDescent="0.2">
      <c r="A15" s="32"/>
      <c r="B15" s="32"/>
      <c r="C15" s="32"/>
      <c r="D15" s="32"/>
      <c r="E15" s="32"/>
      <c r="F15" s="32"/>
      <c r="G15" s="32"/>
    </row>
    <row r="16" spans="1:15" x14ac:dyDescent="0.2">
      <c r="A16" s="1"/>
      <c r="B16" s="35"/>
      <c r="C16" s="35"/>
      <c r="D16" s="35"/>
      <c r="E16" s="35"/>
      <c r="F16" s="35"/>
      <c r="G16" s="35"/>
    </row>
    <row r="17" spans="1:8" x14ac:dyDescent="0.2">
      <c r="A17" s="32"/>
      <c r="B17" s="32"/>
      <c r="C17" s="32"/>
      <c r="D17" s="32"/>
      <c r="E17" s="32"/>
      <c r="F17" s="32"/>
      <c r="G17" s="32"/>
    </row>
    <row r="18" spans="1:8" x14ac:dyDescent="0.2">
      <c r="A18" s="33"/>
      <c r="B18" s="34"/>
      <c r="C18" s="34"/>
      <c r="D18" s="34"/>
      <c r="E18" s="34"/>
      <c r="F18" s="34"/>
      <c r="G18" s="34"/>
    </row>
    <row r="19" spans="1:8" x14ac:dyDescent="0.2">
      <c r="A19" s="33"/>
      <c r="B19" s="34"/>
      <c r="C19" s="34"/>
      <c r="D19" s="34"/>
      <c r="E19" s="34"/>
      <c r="F19" s="34"/>
      <c r="G19" s="34"/>
    </row>
    <row r="20" spans="1:8" x14ac:dyDescent="0.2">
      <c r="A20" s="35"/>
      <c r="B20" s="34"/>
      <c r="C20" s="34"/>
      <c r="D20" s="34"/>
      <c r="E20" s="34"/>
      <c r="F20" s="34"/>
      <c r="G20" s="34"/>
      <c r="H20" s="9"/>
    </row>
    <row r="21" spans="1:8" x14ac:dyDescent="0.2">
      <c r="A21" s="33"/>
      <c r="B21" s="34"/>
      <c r="C21" s="34"/>
      <c r="D21" s="34"/>
      <c r="E21" s="34"/>
      <c r="F21" s="34"/>
      <c r="G21" s="34"/>
    </row>
    <row r="22" spans="1:8" x14ac:dyDescent="0.2">
      <c r="A22" s="37"/>
      <c r="B22" s="37"/>
      <c r="C22" s="37"/>
      <c r="D22" s="37"/>
      <c r="E22" s="37"/>
      <c r="F22" s="37"/>
      <c r="G22" s="37"/>
    </row>
    <row r="23" spans="1:8" x14ac:dyDescent="0.2">
      <c r="B23" s="48"/>
      <c r="C23" s="48"/>
      <c r="E23" s="48"/>
      <c r="F23" s="48"/>
      <c r="G23" s="48"/>
    </row>
    <row r="24" spans="1:8" x14ac:dyDescent="0.2">
      <c r="A24" s="37"/>
      <c r="B24" s="37"/>
      <c r="C24" s="37"/>
      <c r="D24" s="37"/>
      <c r="E24" s="37"/>
      <c r="F24" s="37"/>
      <c r="G24" s="37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1"/>
      <c r="B26" s="34"/>
      <c r="C26" s="1"/>
      <c r="D26" s="1"/>
      <c r="E26" s="34"/>
      <c r="F26" s="34"/>
      <c r="G26" s="34"/>
    </row>
    <row r="27" spans="1:8" x14ac:dyDescent="0.2">
      <c r="A27" s="1"/>
      <c r="B27" s="34"/>
      <c r="C27" s="1"/>
      <c r="D27" s="1"/>
      <c r="E27" s="34"/>
      <c r="F27" s="34"/>
      <c r="G27" s="34"/>
    </row>
    <row r="28" spans="1:8" x14ac:dyDescent="0.2">
      <c r="A28" s="37"/>
      <c r="B28" s="37"/>
      <c r="C28" s="37"/>
      <c r="D28" s="37"/>
      <c r="E28" s="37"/>
      <c r="F28" s="37"/>
      <c r="G28" s="37"/>
    </row>
    <row r="29" spans="1:8" x14ac:dyDescent="0.2">
      <c r="A29" s="37"/>
      <c r="B29" s="37"/>
      <c r="C29" s="37"/>
      <c r="D29" s="37"/>
      <c r="E29" s="37"/>
      <c r="F29" s="37"/>
      <c r="G29" s="37"/>
    </row>
    <row r="30" spans="1:8" x14ac:dyDescent="0.2">
      <c r="A30" s="49"/>
      <c r="B30" s="48"/>
      <c r="C30" s="49"/>
      <c r="E30" s="48"/>
      <c r="F30" s="48"/>
      <c r="G30" s="48"/>
    </row>
    <row r="31" spans="1:8" x14ac:dyDescent="0.2">
      <c r="A31" s="1"/>
      <c r="B31" s="34"/>
      <c r="C31" s="10"/>
      <c r="D31" s="1"/>
      <c r="E31" s="34"/>
      <c r="F31" s="34"/>
      <c r="G31" s="34"/>
    </row>
    <row r="32" spans="1:8" x14ac:dyDescent="0.2">
      <c r="A32" s="34"/>
      <c r="B32" s="34"/>
      <c r="C32" s="34"/>
      <c r="D32" s="34"/>
      <c r="E32" s="34"/>
      <c r="F32" s="34"/>
      <c r="G32" s="34"/>
    </row>
    <row r="33" spans="1:7" x14ac:dyDescent="0.2">
      <c r="A33" s="34"/>
      <c r="B33" s="34"/>
      <c r="C33" s="34"/>
      <c r="D33" s="34"/>
      <c r="E33" s="34"/>
      <c r="F33" s="34"/>
      <c r="G33" s="34"/>
    </row>
    <row r="34" spans="1:7" x14ac:dyDescent="0.2">
      <c r="A34" s="34"/>
      <c r="B34" s="37"/>
      <c r="C34" s="37"/>
      <c r="D34" s="37"/>
      <c r="E34" s="37"/>
      <c r="F34" s="37"/>
      <c r="G34" s="37"/>
    </row>
    <row r="35" spans="1:7" x14ac:dyDescent="0.2">
      <c r="A35" s="34"/>
      <c r="B35" s="1"/>
      <c r="C35" s="1"/>
      <c r="D35" s="1"/>
      <c r="E35" s="1"/>
      <c r="F35" s="1"/>
      <c r="G35" s="1"/>
    </row>
    <row r="36" spans="1:7" x14ac:dyDescent="0.2">
      <c r="A36" s="34"/>
      <c r="B36" s="1"/>
      <c r="C36" s="1"/>
      <c r="D36" s="1"/>
      <c r="E36" s="1"/>
      <c r="F36" s="1"/>
      <c r="G36" s="1"/>
    </row>
    <row r="37" spans="1:7" x14ac:dyDescent="0.2">
      <c r="A37" s="37"/>
      <c r="B37" s="37"/>
      <c r="C37" s="37"/>
      <c r="D37" s="37"/>
      <c r="E37" s="37"/>
      <c r="F37" s="37"/>
      <c r="G37" s="37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B39" s="49"/>
      <c r="C39" s="49"/>
      <c r="E39" s="49"/>
      <c r="F39" s="49"/>
      <c r="G39" s="49"/>
    </row>
    <row r="40" spans="1:7" x14ac:dyDescent="0.2">
      <c r="A40" s="10"/>
      <c r="B40" s="10"/>
      <c r="C40" s="10"/>
      <c r="D40" s="10"/>
      <c r="E40" s="10"/>
      <c r="F40" s="10"/>
      <c r="G40" s="10"/>
    </row>
    <row r="41" spans="1:7" x14ac:dyDescent="0.2">
      <c r="B41" s="49"/>
      <c r="C41" s="49"/>
      <c r="E41" s="49"/>
      <c r="F41" s="49"/>
      <c r="G41" s="49"/>
    </row>
    <row r="42" spans="1:7" x14ac:dyDescent="0.2">
      <c r="A42" s="1"/>
      <c r="B42" s="10"/>
      <c r="C42" s="10"/>
      <c r="D42" s="1"/>
      <c r="E42" s="10"/>
      <c r="F42" s="10"/>
      <c r="G42" s="10"/>
    </row>
    <row r="43" spans="1:7" x14ac:dyDescent="0.2">
      <c r="A43" s="1"/>
      <c r="B43" s="10"/>
      <c r="C43" s="10"/>
      <c r="D43" s="10"/>
      <c r="E43" s="10"/>
      <c r="F43" s="10"/>
      <c r="G43" s="10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</row>
    <row r="50" spans="1:8" x14ac:dyDescent="0.2">
      <c r="A50" s="1"/>
      <c r="B50" s="1"/>
      <c r="C50" s="1"/>
      <c r="D50" s="1"/>
      <c r="E50" s="1"/>
      <c r="F50" s="1"/>
      <c r="G50" s="1"/>
      <c r="H50" t="s">
        <v>32</v>
      </c>
    </row>
    <row r="51" spans="1:8" x14ac:dyDescent="0.2">
      <c r="A51" s="1"/>
      <c r="B51" s="10"/>
      <c r="C51" s="10"/>
      <c r="D51" s="1"/>
      <c r="E51" s="10"/>
      <c r="F51" s="10"/>
      <c r="G51" s="10"/>
      <c r="H51">
        <f>SUM(F3:F51)</f>
        <v>0</v>
      </c>
    </row>
  </sheetData>
  <conditionalFormatting sqref="F1 F10 F14:F1048576">
    <cfRule type="cellIs" dxfId="107" priority="10" operator="greaterThan">
      <formula>100</formula>
    </cfRule>
  </conditionalFormatting>
  <conditionalFormatting sqref="B7">
    <cfRule type="containsText" dxfId="106" priority="9" operator="containsText" text="&quot;ביגוד&quot;">
      <formula>NOT(ISERROR(SEARCH("""ביגוד""",B7)))</formula>
    </cfRule>
  </conditionalFormatting>
  <conditionalFormatting sqref="B7">
    <cfRule type="cellIs" dxfId="105" priority="8" operator="equal">
      <formula>"""ביגוד"""</formula>
    </cfRule>
  </conditionalFormatting>
  <conditionalFormatting sqref="B7">
    <cfRule type="expression" dxfId="104" priority="7">
      <formula>"ביגוד"</formula>
    </cfRule>
  </conditionalFormatting>
  <conditionalFormatting sqref="B8">
    <cfRule type="containsText" dxfId="103" priority="6" operator="containsText" text="&quot;ביגוד&quot;">
      <formula>NOT(ISERROR(SEARCH("""ביגוד""",B8)))</formula>
    </cfRule>
  </conditionalFormatting>
  <conditionalFormatting sqref="B8">
    <cfRule type="cellIs" dxfId="102" priority="5" operator="equal">
      <formula>"""ביגוד"""</formula>
    </cfRule>
  </conditionalFormatting>
  <conditionalFormatting sqref="B8">
    <cfRule type="expression" dxfId="101" priority="4">
      <formula>"ביגוד"</formula>
    </cfRule>
  </conditionalFormatting>
  <conditionalFormatting sqref="F3:F8">
    <cfRule type="cellIs" dxfId="100" priority="3" operator="greaterThan">
      <formula>100</formula>
    </cfRule>
  </conditionalFormatting>
  <conditionalFormatting sqref="F9">
    <cfRule type="cellIs" dxfId="99" priority="2" operator="greaterThan">
      <formula>100</formula>
    </cfRule>
  </conditionalFormatting>
  <conditionalFormatting sqref="F11">
    <cfRule type="cellIs" dxfId="98" priority="1" operator="greaterThan">
      <formula>100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rightToLeft="1" workbookViewId="0">
      <selection activeCell="A3" sqref="A3:G65"/>
    </sheetView>
  </sheetViews>
  <sheetFormatPr defaultRowHeight="14.25" x14ac:dyDescent="0.2"/>
  <cols>
    <col min="1" max="1" width="9" style="66"/>
    <col min="4" max="4" width="2" customWidth="1"/>
    <col min="5" max="5" width="37.25" customWidth="1"/>
    <col min="7" max="7" width="10.875" customWidth="1"/>
  </cols>
  <sheetData>
    <row r="1" spans="1:15" ht="15" thickBot="1" x14ac:dyDescent="0.25"/>
    <row r="2" spans="1:15" ht="16.5" thickBot="1" x14ac:dyDescent="0.3">
      <c r="A2" s="67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68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69"/>
      <c r="B4" s="10"/>
      <c r="C4" s="10"/>
      <c r="D4" s="10"/>
      <c r="E4" s="10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68"/>
      <c r="B5" s="1"/>
      <c r="C5" s="1"/>
      <c r="D5" s="1"/>
      <c r="E5" s="1"/>
      <c r="F5" s="1"/>
      <c r="G5" s="1"/>
      <c r="H5" t="s">
        <v>30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70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70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70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70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70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70"/>
      <c r="B11" s="32"/>
      <c r="C11" s="32"/>
      <c r="D11" s="32"/>
      <c r="E11" s="32"/>
      <c r="F11" s="32"/>
      <c r="G11" s="32"/>
      <c r="H11" t="s">
        <v>33</v>
      </c>
      <c r="I11">
        <f>SUM(F3:F70)</f>
        <v>0</v>
      </c>
      <c r="J11" s="8"/>
      <c r="K11" s="16"/>
      <c r="L11" s="26"/>
      <c r="M11" s="40"/>
      <c r="O11" s="31"/>
    </row>
    <row r="12" spans="1:15" x14ac:dyDescent="0.2">
      <c r="A12" s="70"/>
      <c r="B12" s="32"/>
      <c r="C12" s="32"/>
      <c r="D12" s="32"/>
      <c r="E12" s="32"/>
      <c r="F12" s="32"/>
      <c r="G12" s="32"/>
    </row>
    <row r="13" spans="1:15" x14ac:dyDescent="0.2">
      <c r="A13" s="70"/>
      <c r="B13" s="32"/>
      <c r="C13" s="32"/>
      <c r="D13" s="32"/>
      <c r="E13" s="32"/>
      <c r="F13" s="32"/>
      <c r="G13" s="32"/>
    </row>
    <row r="14" spans="1:15" x14ac:dyDescent="0.2">
      <c r="A14" s="68"/>
      <c r="B14" s="32"/>
      <c r="C14" s="32"/>
      <c r="D14" s="1"/>
      <c r="E14" s="32"/>
      <c r="F14" s="32"/>
      <c r="G14" s="32"/>
    </row>
    <row r="15" spans="1:15" x14ac:dyDescent="0.2">
      <c r="A15" s="70"/>
      <c r="B15" s="32"/>
      <c r="C15" s="32"/>
      <c r="D15" s="32"/>
      <c r="E15" s="32"/>
      <c r="F15" s="32"/>
      <c r="G15" s="32"/>
    </row>
    <row r="16" spans="1:15" x14ac:dyDescent="0.2">
      <c r="A16" s="71"/>
      <c r="B16" s="34"/>
      <c r="C16" s="34"/>
      <c r="D16" s="34"/>
      <c r="E16" s="34"/>
      <c r="F16" s="34"/>
      <c r="G16" s="34"/>
    </row>
    <row r="17" spans="1:8" x14ac:dyDescent="0.2">
      <c r="A17" s="72"/>
      <c r="B17" s="35"/>
      <c r="C17" s="35"/>
      <c r="D17" s="35"/>
      <c r="E17" s="35"/>
      <c r="F17" s="35"/>
      <c r="G17" s="35"/>
    </row>
    <row r="18" spans="1:8" x14ac:dyDescent="0.2">
      <c r="A18" s="73"/>
      <c r="B18" s="36"/>
      <c r="C18" s="36"/>
      <c r="D18" s="36"/>
      <c r="E18" s="36"/>
      <c r="F18" s="36"/>
      <c r="G18" s="36"/>
    </row>
    <row r="19" spans="1:8" x14ac:dyDescent="0.2">
      <c r="A19" s="71"/>
      <c r="B19" s="34"/>
      <c r="C19" s="34"/>
      <c r="D19" s="34"/>
      <c r="E19" s="34"/>
      <c r="F19" s="34"/>
      <c r="G19" s="34"/>
    </row>
    <row r="20" spans="1:8" x14ac:dyDescent="0.2">
      <c r="A20" s="72"/>
      <c r="B20" s="34"/>
      <c r="C20" s="34"/>
      <c r="D20" s="34"/>
      <c r="E20" s="34"/>
      <c r="F20" s="34"/>
      <c r="G20" s="34"/>
      <c r="H20" s="9"/>
    </row>
    <row r="21" spans="1:8" x14ac:dyDescent="0.2">
      <c r="A21" s="71"/>
      <c r="B21" s="1"/>
      <c r="C21" s="1"/>
      <c r="D21" s="34"/>
      <c r="E21" s="1"/>
      <c r="F21" s="1"/>
      <c r="G21" s="34"/>
    </row>
    <row r="22" spans="1:8" x14ac:dyDescent="0.2">
      <c r="A22" s="74"/>
      <c r="B22" s="34"/>
      <c r="C22" s="34"/>
      <c r="D22" s="37"/>
      <c r="E22" s="34"/>
      <c r="F22" s="34"/>
      <c r="G22" s="37"/>
    </row>
    <row r="23" spans="1:8" x14ac:dyDescent="0.2">
      <c r="A23" s="74"/>
      <c r="B23" s="37"/>
      <c r="C23" s="37"/>
      <c r="D23" s="37"/>
      <c r="E23" s="37"/>
      <c r="F23" s="37"/>
      <c r="G23" s="37"/>
    </row>
    <row r="24" spans="1:8" x14ac:dyDescent="0.2">
      <c r="A24" s="68"/>
      <c r="B24" s="1"/>
      <c r="C24" s="1"/>
      <c r="D24" s="1"/>
      <c r="E24" s="1"/>
      <c r="F24" s="1"/>
      <c r="G24" s="1"/>
    </row>
    <row r="25" spans="1:8" x14ac:dyDescent="0.2">
      <c r="A25" s="68"/>
      <c r="B25" s="1"/>
      <c r="C25" s="1"/>
      <c r="D25" s="1"/>
      <c r="E25" s="1"/>
      <c r="F25" s="1"/>
      <c r="G25" s="1"/>
    </row>
    <row r="26" spans="1:8" x14ac:dyDescent="0.2">
      <c r="B26" s="49"/>
      <c r="C26" s="49"/>
      <c r="G26" s="48"/>
    </row>
    <row r="27" spans="1:8" x14ac:dyDescent="0.2">
      <c r="A27" s="74"/>
      <c r="B27" s="37"/>
      <c r="C27" s="37"/>
      <c r="D27" s="37"/>
      <c r="E27" s="37"/>
      <c r="F27" s="37"/>
      <c r="G27" s="37"/>
    </row>
    <row r="28" spans="1:8" x14ac:dyDescent="0.2">
      <c r="A28" s="74"/>
      <c r="B28" s="37"/>
      <c r="C28" s="37"/>
      <c r="D28" s="37"/>
      <c r="E28" s="37"/>
      <c r="F28" s="37"/>
      <c r="G28" s="37"/>
    </row>
    <row r="29" spans="1:8" x14ac:dyDescent="0.2">
      <c r="A29" s="74"/>
      <c r="B29" s="37"/>
      <c r="C29" s="37"/>
      <c r="D29" s="37"/>
      <c r="E29" s="37"/>
      <c r="F29" s="37"/>
      <c r="G29" s="37"/>
    </row>
    <row r="30" spans="1:8" x14ac:dyDescent="0.2">
      <c r="A30" s="68"/>
      <c r="B30" s="1"/>
      <c r="C30" s="1"/>
      <c r="D30" s="1"/>
      <c r="E30" s="1"/>
      <c r="F30" s="1"/>
      <c r="G30" s="1"/>
    </row>
    <row r="31" spans="1:8" x14ac:dyDescent="0.2">
      <c r="A31" s="71"/>
      <c r="B31" s="34"/>
      <c r="C31" s="34"/>
      <c r="D31" s="34"/>
      <c r="E31" s="34"/>
      <c r="F31" s="34"/>
      <c r="G31" s="34"/>
    </row>
    <row r="32" spans="1:8" x14ac:dyDescent="0.2">
      <c r="A32" s="71"/>
      <c r="B32" s="34"/>
      <c r="C32" s="34"/>
      <c r="D32" s="34"/>
      <c r="E32" s="34"/>
      <c r="F32" s="34"/>
      <c r="G32" s="34"/>
    </row>
    <row r="33" spans="1:7" x14ac:dyDescent="0.2">
      <c r="A33" s="74"/>
      <c r="B33" s="37"/>
      <c r="C33" s="37"/>
      <c r="D33" s="37"/>
      <c r="E33" s="37"/>
      <c r="F33" s="37"/>
      <c r="G33" s="37"/>
    </row>
    <row r="34" spans="1:7" x14ac:dyDescent="0.2">
      <c r="A34" s="71"/>
      <c r="B34" s="1"/>
      <c r="C34" s="1"/>
      <c r="D34" s="1"/>
      <c r="E34" s="1"/>
      <c r="F34" s="1"/>
      <c r="G34" s="1"/>
    </row>
    <row r="35" spans="1:7" x14ac:dyDescent="0.2">
      <c r="A35" s="74"/>
      <c r="B35" s="37"/>
      <c r="C35" s="37"/>
      <c r="D35" s="37"/>
      <c r="E35" s="37"/>
      <c r="F35" s="37"/>
      <c r="G35" s="37"/>
    </row>
    <row r="36" spans="1:7" x14ac:dyDescent="0.2">
      <c r="A36" s="68"/>
      <c r="B36" s="1"/>
      <c r="C36" s="1"/>
      <c r="D36" s="1"/>
      <c r="E36" s="1"/>
      <c r="F36" s="1"/>
      <c r="G36" s="1"/>
    </row>
    <row r="37" spans="1:7" x14ac:dyDescent="0.2">
      <c r="A37" s="69"/>
      <c r="B37" s="10"/>
      <c r="C37" s="10"/>
      <c r="D37" s="10"/>
      <c r="E37" s="10"/>
      <c r="F37" s="10"/>
      <c r="G37" s="10"/>
    </row>
    <row r="38" spans="1:7" x14ac:dyDescent="0.2">
      <c r="A38" s="68"/>
      <c r="B38" s="10"/>
      <c r="C38" s="10"/>
      <c r="D38" s="10"/>
      <c r="E38" s="10"/>
      <c r="F38" s="10"/>
      <c r="G38" s="10"/>
    </row>
    <row r="39" spans="1:7" x14ac:dyDescent="0.2">
      <c r="A39" s="68"/>
      <c r="B39" s="1"/>
      <c r="C39" s="1"/>
      <c r="D39" s="1"/>
      <c r="E39" s="1"/>
      <c r="F39" s="1"/>
      <c r="G39" s="1"/>
    </row>
    <row r="40" spans="1:7" x14ac:dyDescent="0.2">
      <c r="A40" s="68"/>
      <c r="B40" s="1"/>
      <c r="C40" s="1"/>
      <c r="D40" s="1"/>
      <c r="E40" s="1"/>
      <c r="F40" s="1"/>
      <c r="G40" s="1"/>
    </row>
    <row r="41" spans="1:7" x14ac:dyDescent="0.2">
      <c r="A41" s="68"/>
      <c r="B41" s="1"/>
      <c r="C41" s="1"/>
      <c r="D41" s="1"/>
      <c r="E41" s="1"/>
      <c r="F41" s="1"/>
      <c r="G41" s="1"/>
    </row>
    <row r="42" spans="1:7" x14ac:dyDescent="0.2">
      <c r="A42" s="68"/>
      <c r="B42" s="1"/>
      <c r="C42" s="1"/>
      <c r="D42" s="1"/>
      <c r="E42" s="1"/>
      <c r="F42" s="1"/>
      <c r="G42" s="1"/>
    </row>
    <row r="43" spans="1:7" x14ac:dyDescent="0.2">
      <c r="A43" s="68"/>
      <c r="B43" s="1"/>
      <c r="C43" s="1"/>
      <c r="D43" s="1"/>
      <c r="E43" s="1"/>
      <c r="F43" s="1"/>
      <c r="G43" s="1"/>
    </row>
    <row r="44" spans="1:7" x14ac:dyDescent="0.2">
      <c r="A44" s="68"/>
      <c r="B44" s="1"/>
      <c r="C44" s="1"/>
      <c r="D44" s="1"/>
      <c r="E44" s="1"/>
      <c r="F44" s="1"/>
      <c r="G44" s="1"/>
    </row>
    <row r="45" spans="1:7" x14ac:dyDescent="0.2">
      <c r="A45" s="68"/>
      <c r="B45" s="1"/>
      <c r="C45" s="1"/>
      <c r="D45" s="1"/>
      <c r="E45" s="1"/>
      <c r="F45" s="1"/>
      <c r="G45" s="1"/>
    </row>
    <row r="46" spans="1:7" x14ac:dyDescent="0.2">
      <c r="A46" s="68"/>
      <c r="B46" s="1"/>
      <c r="C46" s="1"/>
      <c r="D46" s="1"/>
      <c r="E46" s="1"/>
      <c r="F46" s="1"/>
      <c r="G46" s="1"/>
    </row>
    <row r="47" spans="1:7" x14ac:dyDescent="0.2">
      <c r="A47" s="68"/>
      <c r="B47" s="1"/>
      <c r="C47" s="1"/>
      <c r="D47" s="1"/>
      <c r="E47" s="1"/>
      <c r="F47" s="1"/>
      <c r="G47" s="1"/>
    </row>
    <row r="48" spans="1:7" x14ac:dyDescent="0.2">
      <c r="A48" s="68"/>
      <c r="B48" s="1"/>
      <c r="C48" s="1"/>
      <c r="D48" s="1"/>
      <c r="E48" s="1"/>
      <c r="F48" s="1"/>
      <c r="G48" s="1"/>
    </row>
    <row r="49" spans="1:8" x14ac:dyDescent="0.2">
      <c r="A49" s="68"/>
      <c r="B49" s="1"/>
      <c r="C49" s="1"/>
      <c r="D49" s="1"/>
      <c r="E49" s="1"/>
      <c r="F49" s="1"/>
      <c r="G49" s="1"/>
    </row>
    <row r="50" spans="1:8" x14ac:dyDescent="0.2">
      <c r="A50" s="87"/>
      <c r="B50" s="82"/>
      <c r="C50" s="82"/>
      <c r="D50" s="82"/>
      <c r="E50" s="82"/>
      <c r="F50" s="82"/>
      <c r="G50" s="82"/>
    </row>
    <row r="51" spans="1:8" x14ac:dyDescent="0.2">
      <c r="A51" s="68"/>
      <c r="B51" s="10"/>
      <c r="C51" s="10"/>
      <c r="D51" s="1"/>
      <c r="E51" s="10"/>
      <c r="F51" s="10"/>
      <c r="G51" s="10"/>
    </row>
    <row r="52" spans="1:8" x14ac:dyDescent="0.2">
      <c r="A52" s="68"/>
      <c r="B52" s="1"/>
      <c r="C52" s="1"/>
      <c r="D52" s="1"/>
      <c r="E52" s="1"/>
      <c r="F52" s="1"/>
      <c r="G52" s="1"/>
    </row>
    <row r="53" spans="1:8" x14ac:dyDescent="0.2">
      <c r="A53" s="68"/>
      <c r="B53" s="1"/>
      <c r="C53" s="1"/>
      <c r="D53" s="1"/>
      <c r="E53" s="1"/>
      <c r="F53" s="1"/>
      <c r="G53" s="1"/>
    </row>
    <row r="54" spans="1:8" x14ac:dyDescent="0.2">
      <c r="A54" s="68"/>
      <c r="B54" s="1"/>
      <c r="C54" s="1"/>
      <c r="D54" s="1"/>
      <c r="E54" s="1"/>
      <c r="F54" s="1"/>
      <c r="G54" s="1"/>
    </row>
    <row r="55" spans="1:8" x14ac:dyDescent="0.2">
      <c r="A55" s="68"/>
      <c r="B55" s="10"/>
      <c r="C55" s="10"/>
      <c r="D55" s="1"/>
      <c r="E55" s="10"/>
      <c r="F55" s="10"/>
      <c r="G55" s="10"/>
    </row>
    <row r="56" spans="1:8" x14ac:dyDescent="0.2">
      <c r="A56" s="68"/>
      <c r="B56" s="10"/>
      <c r="C56" s="10"/>
      <c r="D56" s="1"/>
      <c r="E56" s="10"/>
      <c r="F56" s="10"/>
      <c r="G56" s="10"/>
    </row>
    <row r="57" spans="1:8" x14ac:dyDescent="0.2">
      <c r="A57" s="68"/>
      <c r="B57" s="1"/>
      <c r="C57" s="1"/>
      <c r="D57" s="1"/>
      <c r="E57" s="1"/>
      <c r="F57" s="1"/>
      <c r="G57" s="1"/>
    </row>
    <row r="58" spans="1:8" x14ac:dyDescent="0.2">
      <c r="A58" s="68"/>
      <c r="B58" s="1"/>
      <c r="C58" s="1"/>
      <c r="D58" s="1"/>
      <c r="E58" s="1"/>
      <c r="F58" s="1"/>
      <c r="G58" s="1"/>
    </row>
    <row r="59" spans="1:8" x14ac:dyDescent="0.2">
      <c r="A59" s="68"/>
      <c r="B59" s="1"/>
      <c r="C59" s="1"/>
      <c r="D59" s="1"/>
      <c r="E59" s="1"/>
      <c r="F59" s="1"/>
      <c r="G59" s="1"/>
      <c r="H59" t="s">
        <v>32</v>
      </c>
    </row>
    <row r="60" spans="1:8" x14ac:dyDescent="0.2">
      <c r="A60" s="68"/>
      <c r="B60" s="1"/>
      <c r="C60" s="1"/>
      <c r="D60" s="1"/>
      <c r="E60" s="1"/>
      <c r="F60" s="1"/>
      <c r="G60" s="1"/>
      <c r="H60">
        <f>SUM(F3:F65)</f>
        <v>0</v>
      </c>
    </row>
    <row r="61" spans="1:8" x14ac:dyDescent="0.2">
      <c r="A61" s="68"/>
      <c r="B61" s="10"/>
      <c r="C61" s="10"/>
      <c r="D61" s="1"/>
      <c r="E61" s="10"/>
      <c r="F61" s="10"/>
      <c r="G61" s="10"/>
    </row>
    <row r="62" spans="1:8" x14ac:dyDescent="0.2">
      <c r="A62" s="68"/>
      <c r="B62" s="10"/>
      <c r="C62" s="10"/>
      <c r="D62" s="1"/>
      <c r="E62" s="1"/>
      <c r="F62" s="10"/>
      <c r="G62" s="10"/>
    </row>
    <row r="63" spans="1:8" x14ac:dyDescent="0.2">
      <c r="A63" s="68"/>
      <c r="B63" s="10"/>
      <c r="C63" s="10"/>
      <c r="D63" s="1"/>
      <c r="E63" s="1"/>
      <c r="F63" s="1"/>
      <c r="G63" s="10"/>
    </row>
    <row r="64" spans="1:8" x14ac:dyDescent="0.2">
      <c r="A64" s="68"/>
      <c r="B64" s="10"/>
      <c r="C64" s="10"/>
      <c r="D64" s="1"/>
      <c r="E64" s="10"/>
      <c r="F64" s="10"/>
      <c r="G64" s="10"/>
    </row>
    <row r="65" spans="1:7" x14ac:dyDescent="0.2">
      <c r="A65" s="68"/>
      <c r="B65" s="10"/>
      <c r="C65" s="10"/>
      <c r="D65" s="1"/>
      <c r="E65" s="10"/>
      <c r="F65" s="10"/>
      <c r="G65" s="10"/>
    </row>
  </sheetData>
  <conditionalFormatting sqref="B7:B8 B16 B10:B11 B41 B43:B47 B35:B38 B31:B33 B27:B29 B19:B20 B22:B23">
    <cfRule type="containsText" dxfId="97" priority="8" operator="containsText" text="&quot;ביגוד&quot;">
      <formula>NOT(ISERROR(SEARCH("""ביגוד""",B7)))</formula>
    </cfRule>
  </conditionalFormatting>
  <conditionalFormatting sqref="B7:B8 B16 B10:B11 B19:B20 B22">
    <cfRule type="cellIs" dxfId="96" priority="7" operator="equal">
      <formula>"""ביגוד"""</formula>
    </cfRule>
  </conditionalFormatting>
  <conditionalFormatting sqref="B7:B8 B16 B10:B11 B19:B20 B22">
    <cfRule type="expression" dxfId="95" priority="6">
      <formula>"ביגוד"</formula>
    </cfRule>
  </conditionalFormatting>
  <conditionalFormatting sqref="F4:F20 F22:F25 F27:F49 F51">
    <cfRule type="cellIs" dxfId="94" priority="4" operator="greaterThan">
      <formula>100</formula>
    </cfRule>
    <cfRule type="cellIs" dxfId="93" priority="5" operator="greaterThan">
      <formula>150</formula>
    </cfRule>
  </conditionalFormatting>
  <conditionalFormatting sqref="F3">
    <cfRule type="cellIs" dxfId="92" priority="3" operator="greaterThan">
      <formula>100</formula>
    </cfRule>
  </conditionalFormatting>
  <conditionalFormatting sqref="F50">
    <cfRule type="cellIs" dxfId="91" priority="1" operator="greaterThan">
      <formula>100</formula>
    </cfRule>
    <cfRule type="cellIs" dxfId="90" priority="2" operator="greaterThan">
      <formula>150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workbookViewId="0">
      <selection activeCell="E28" sqref="E28"/>
    </sheetView>
  </sheetViews>
  <sheetFormatPr defaultRowHeight="14.25" x14ac:dyDescent="0.2"/>
  <cols>
    <col min="2" max="2" width="10.25" customWidth="1"/>
    <col min="4" max="4" width="2.75" customWidth="1"/>
    <col min="5" max="5" width="37.375" customWidth="1"/>
    <col min="7" max="7" width="10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1"/>
      <c r="B11" s="1"/>
      <c r="C11" s="1"/>
      <c r="D11" s="1"/>
      <c r="E11" s="1"/>
      <c r="F11" s="1"/>
      <c r="G11" s="1"/>
      <c r="H11" t="s">
        <v>33</v>
      </c>
      <c r="I11">
        <f>SUM(F3:F70)</f>
        <v>0</v>
      </c>
      <c r="J11" s="8"/>
      <c r="K11" s="16"/>
      <c r="L11" s="26"/>
      <c r="M11" s="40"/>
      <c r="O11" s="31"/>
    </row>
    <row r="12" spans="1:15" x14ac:dyDescent="0.2">
      <c r="A12" s="32"/>
      <c r="B12" s="32"/>
      <c r="C12" s="32"/>
      <c r="D12" s="32"/>
      <c r="E12" s="32"/>
      <c r="F12" s="32"/>
      <c r="G12" s="32"/>
    </row>
    <row r="13" spans="1:15" x14ac:dyDescent="0.2">
      <c r="A13" s="32"/>
      <c r="B13" s="32"/>
      <c r="C13" s="32"/>
      <c r="D13" s="32"/>
      <c r="E13" s="32"/>
      <c r="F13" s="32"/>
      <c r="G13" s="32"/>
    </row>
    <row r="14" spans="1:15" x14ac:dyDescent="0.2">
      <c r="A14" s="36"/>
      <c r="B14" s="36"/>
      <c r="C14" s="36"/>
      <c r="D14" s="36"/>
      <c r="E14" s="36"/>
      <c r="F14" s="36"/>
      <c r="G14" s="36"/>
    </row>
    <row r="15" spans="1:15" x14ac:dyDescent="0.2">
      <c r="C15" s="64"/>
      <c r="E15" s="64"/>
      <c r="F15" s="64"/>
      <c r="G15" s="64"/>
    </row>
    <row r="16" spans="1:15" x14ac:dyDescent="0.2">
      <c r="A16" s="35"/>
      <c r="B16" s="35"/>
      <c r="C16" s="35"/>
      <c r="D16" s="35"/>
      <c r="E16" s="35"/>
      <c r="F16" s="35"/>
      <c r="G16" s="35"/>
    </row>
    <row r="17" spans="1:8" x14ac:dyDescent="0.2">
      <c r="A17" s="33"/>
      <c r="B17" s="34"/>
      <c r="C17" s="34"/>
      <c r="D17" s="34"/>
      <c r="E17" s="34"/>
      <c r="F17" s="34"/>
      <c r="G17" s="34"/>
    </row>
    <row r="18" spans="1:8" x14ac:dyDescent="0.2">
      <c r="A18" s="35"/>
      <c r="B18" s="34"/>
      <c r="C18" s="34"/>
      <c r="D18" s="34"/>
      <c r="E18" s="34"/>
      <c r="F18" s="34"/>
      <c r="G18" s="34"/>
    </row>
    <row r="19" spans="1:8" x14ac:dyDescent="0.2">
      <c r="A19" s="33"/>
      <c r="B19" s="34"/>
      <c r="C19" s="34"/>
      <c r="D19" s="34"/>
      <c r="E19" s="34"/>
      <c r="F19" s="34"/>
      <c r="G19" s="34"/>
    </row>
    <row r="20" spans="1:8" x14ac:dyDescent="0.2">
      <c r="B20" s="48"/>
      <c r="C20" s="48"/>
      <c r="E20" s="48"/>
      <c r="F20" s="48"/>
      <c r="G20" s="48"/>
      <c r="H20" s="9"/>
    </row>
    <row r="21" spans="1:8" x14ac:dyDescent="0.2">
      <c r="A21" s="37"/>
      <c r="B21" s="37"/>
      <c r="C21" s="37"/>
      <c r="D21" s="37"/>
      <c r="E21" s="37"/>
      <c r="F21" s="37"/>
      <c r="G21" s="37"/>
    </row>
    <row r="22" spans="1:8" x14ac:dyDescent="0.2">
      <c r="A22" s="37"/>
      <c r="B22" s="37"/>
      <c r="C22" s="37"/>
      <c r="D22" s="37"/>
      <c r="E22" s="37"/>
      <c r="F22" s="37"/>
      <c r="G22" s="37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1"/>
      <c r="B25" s="34"/>
      <c r="C25" s="34"/>
      <c r="D25" s="1"/>
      <c r="E25" s="34"/>
      <c r="F25" s="34"/>
      <c r="G25" s="34"/>
    </row>
    <row r="26" spans="1:8" x14ac:dyDescent="0.2">
      <c r="A26" s="1"/>
      <c r="B26" s="34"/>
      <c r="C26" s="1"/>
      <c r="D26" s="1"/>
      <c r="E26" s="1"/>
      <c r="F26" s="1"/>
      <c r="G26" s="1"/>
    </row>
    <row r="27" spans="1:8" x14ac:dyDescent="0.2">
      <c r="A27" s="37"/>
      <c r="B27" s="37"/>
      <c r="C27" s="37"/>
      <c r="D27" s="37"/>
      <c r="E27" s="37"/>
      <c r="F27" s="37"/>
      <c r="G27" s="34"/>
    </row>
    <row r="28" spans="1:8" x14ac:dyDescent="0.2">
      <c r="A28" s="37"/>
      <c r="B28" s="37"/>
      <c r="C28" s="37"/>
      <c r="D28" s="37"/>
      <c r="E28" s="37"/>
      <c r="F28" s="37"/>
      <c r="G28" s="37"/>
    </row>
    <row r="29" spans="1:8" x14ac:dyDescent="0.2">
      <c r="A29" s="37"/>
      <c r="B29" s="37"/>
      <c r="C29" s="37"/>
      <c r="D29" s="37"/>
      <c r="E29" s="37"/>
      <c r="F29" s="37"/>
      <c r="G29" s="37"/>
    </row>
    <row r="30" spans="1:8" x14ac:dyDescent="0.2">
      <c r="B30" s="48"/>
      <c r="C30" s="48"/>
      <c r="E30" s="48"/>
      <c r="F30" s="48"/>
      <c r="G30" s="48"/>
    </row>
    <row r="31" spans="1:8" x14ac:dyDescent="0.2">
      <c r="A31" s="1"/>
      <c r="B31" s="34"/>
      <c r="C31" s="34"/>
      <c r="D31" s="1"/>
      <c r="E31" s="34"/>
      <c r="F31" s="34"/>
      <c r="G31" s="34"/>
    </row>
    <row r="32" spans="1:8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34"/>
      <c r="B33" s="34"/>
      <c r="C33" s="34"/>
      <c r="D33" s="34"/>
      <c r="E33" s="34"/>
      <c r="F33" s="34"/>
      <c r="G33" s="34"/>
    </row>
    <row r="34" spans="1:7" x14ac:dyDescent="0.2">
      <c r="A34" s="37"/>
      <c r="B34" s="37"/>
      <c r="C34" s="37"/>
      <c r="D34" s="37"/>
      <c r="E34" s="37"/>
      <c r="F34" s="37"/>
      <c r="G34" s="37"/>
    </row>
    <row r="35" spans="1:7" x14ac:dyDescent="0.2">
      <c r="A35" s="34"/>
      <c r="B35" s="1"/>
      <c r="C35" s="1"/>
      <c r="D35" s="1"/>
      <c r="E35" s="1"/>
      <c r="F35" s="1"/>
      <c r="G35" s="1"/>
    </row>
    <row r="36" spans="1:7" x14ac:dyDescent="0.2">
      <c r="A36" s="34"/>
      <c r="B36" s="1"/>
      <c r="C36" s="1"/>
      <c r="D36" s="1"/>
      <c r="E36" s="1"/>
      <c r="F36" s="1"/>
      <c r="G36" s="1"/>
    </row>
    <row r="37" spans="1:7" x14ac:dyDescent="0.2">
      <c r="A37" s="37"/>
      <c r="B37" s="37"/>
      <c r="C37" s="37"/>
      <c r="D37" s="37"/>
      <c r="E37" s="37"/>
      <c r="F37" s="37"/>
      <c r="G37" s="37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0"/>
      <c r="C39" s="10"/>
      <c r="D39" s="10"/>
      <c r="E39" s="10"/>
      <c r="F39" s="10"/>
      <c r="G39" s="10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0"/>
      <c r="C43" s="10"/>
      <c r="D43" s="1"/>
      <c r="E43" s="10"/>
      <c r="F43" s="10"/>
      <c r="G43" s="10"/>
    </row>
    <row r="44" spans="1:7" x14ac:dyDescent="0.2">
      <c r="A44" s="1"/>
      <c r="B44" s="10"/>
      <c r="C44" s="10"/>
      <c r="D44" s="1"/>
      <c r="E44" s="10"/>
      <c r="F44" s="10"/>
      <c r="G44" s="10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"/>
      <c r="B50" s="1"/>
      <c r="C50" s="1"/>
      <c r="D50" s="1"/>
      <c r="E50" s="1"/>
      <c r="F50" s="1"/>
      <c r="G50" s="1"/>
      <c r="H50">
        <f>SUM(F3:F50)</f>
        <v>0</v>
      </c>
    </row>
  </sheetData>
  <conditionalFormatting sqref="B7:B8 B41 B10 B12 B33:B35 B17:B22 B37:B39 B25:B31 B43:B47">
    <cfRule type="containsText" dxfId="89" priority="6" operator="containsText" text="&quot;ביגוד&quot;">
      <formula>NOT(ISERROR(SEARCH("""ביגוד""",B7)))</formula>
    </cfRule>
  </conditionalFormatting>
  <conditionalFormatting sqref="B7:B8 B10 B12 B17:B20">
    <cfRule type="cellIs" dxfId="88" priority="5" operator="equal">
      <formula>"""ביגוד"""</formula>
    </cfRule>
  </conditionalFormatting>
  <conditionalFormatting sqref="B7:B8 B10 B12 B17:B20">
    <cfRule type="expression" dxfId="87" priority="4">
      <formula>"ביגוד"</formula>
    </cfRule>
  </conditionalFormatting>
  <conditionalFormatting sqref="F6:F10 F12:F25 F28:F31 F33:F50">
    <cfRule type="cellIs" dxfId="86" priority="2" operator="greaterThan">
      <formula>100</formula>
    </cfRule>
    <cfRule type="cellIs" dxfId="85" priority="3" operator="greaterThan">
      <formula>150</formula>
    </cfRule>
  </conditionalFormatting>
  <conditionalFormatting sqref="F3">
    <cfRule type="cellIs" dxfId="84" priority="1" operator="greaterThan">
      <formula>100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rightToLeft="1" workbookViewId="0">
      <selection activeCell="G1" sqref="G1"/>
    </sheetView>
  </sheetViews>
  <sheetFormatPr defaultRowHeight="14.25" x14ac:dyDescent="0.2"/>
  <cols>
    <col min="1" max="1" width="6.5" customWidth="1"/>
    <col min="2" max="2" width="10.5" customWidth="1"/>
    <col min="3" max="3" width="10.375" customWidth="1"/>
    <col min="4" max="4" width="2.625" customWidth="1"/>
    <col min="5" max="5" width="37.625" customWidth="1"/>
    <col min="6" max="6" width="9.75" customWidth="1"/>
    <col min="7" max="7" width="11.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32"/>
      <c r="B11" s="32"/>
      <c r="C11" s="32"/>
      <c r="D11" s="32"/>
      <c r="E11" s="32"/>
      <c r="F11" s="32"/>
      <c r="G11" s="32"/>
      <c r="H11" t="s">
        <v>33</v>
      </c>
      <c r="I11">
        <f>SUM(F3:F60)</f>
        <v>0</v>
      </c>
      <c r="J11" s="8"/>
      <c r="K11" s="16"/>
      <c r="L11" s="26"/>
      <c r="M11" s="40"/>
      <c r="O11" s="31"/>
    </row>
    <row r="12" spans="1:15" x14ac:dyDescent="0.2">
      <c r="A12" s="32"/>
      <c r="B12" s="32"/>
      <c r="C12" s="32"/>
      <c r="D12" s="32"/>
      <c r="E12" s="32"/>
      <c r="F12" s="32"/>
      <c r="G12" s="32"/>
    </row>
    <row r="13" spans="1:15" x14ac:dyDescent="0.2">
      <c r="A13" s="32"/>
      <c r="B13" s="32"/>
      <c r="C13" s="32"/>
      <c r="D13" s="32"/>
      <c r="E13" s="32"/>
      <c r="F13" s="32"/>
      <c r="G13" s="32"/>
    </row>
    <row r="14" spans="1:15" x14ac:dyDescent="0.2">
      <c r="A14" s="33"/>
      <c r="B14" s="34"/>
      <c r="C14" s="34"/>
      <c r="D14" s="34"/>
      <c r="E14" s="34"/>
      <c r="F14" s="34"/>
      <c r="G14" s="34"/>
    </row>
    <row r="15" spans="1:15" x14ac:dyDescent="0.2">
      <c r="A15" s="35"/>
      <c r="B15" s="35"/>
      <c r="C15" s="35"/>
      <c r="D15" s="35"/>
      <c r="E15" s="35"/>
      <c r="F15" s="35"/>
      <c r="G15" s="35"/>
    </row>
    <row r="16" spans="1:15" x14ac:dyDescent="0.2">
      <c r="A16" s="36"/>
      <c r="B16" s="36"/>
      <c r="C16" s="36"/>
      <c r="D16" s="36"/>
      <c r="E16" s="36"/>
      <c r="F16" s="36"/>
      <c r="G16" s="36"/>
    </row>
    <row r="17" spans="1:8" x14ac:dyDescent="0.2">
      <c r="A17" s="35"/>
      <c r="B17" s="35"/>
      <c r="C17" s="35"/>
      <c r="D17" s="35"/>
      <c r="E17" s="35"/>
      <c r="F17" s="35"/>
      <c r="G17" s="35"/>
    </row>
    <row r="18" spans="1:8" x14ac:dyDescent="0.2">
      <c r="A18" s="33"/>
      <c r="B18" s="34"/>
      <c r="C18" s="34"/>
      <c r="D18" s="34"/>
      <c r="E18" s="34"/>
      <c r="F18" s="34"/>
      <c r="G18" s="34"/>
    </row>
    <row r="19" spans="1:8" x14ac:dyDescent="0.2">
      <c r="B19" s="48"/>
      <c r="C19" s="48"/>
      <c r="E19" s="48"/>
      <c r="F19" s="48"/>
      <c r="G19" s="48"/>
    </row>
    <row r="20" spans="1:8" x14ac:dyDescent="0.2">
      <c r="A20" s="35"/>
      <c r="B20" s="34"/>
      <c r="C20" s="34"/>
      <c r="D20" s="34"/>
      <c r="E20" s="34"/>
      <c r="F20" s="34"/>
      <c r="G20" s="34"/>
      <c r="H20" s="9"/>
    </row>
    <row r="21" spans="1:8" x14ac:dyDescent="0.2">
      <c r="A21" s="33"/>
      <c r="B21" s="34"/>
      <c r="C21" s="34"/>
      <c r="D21" s="34"/>
      <c r="E21" s="34"/>
      <c r="F21" s="34"/>
      <c r="G21" s="34"/>
    </row>
    <row r="22" spans="1:8" x14ac:dyDescent="0.2">
      <c r="A22" s="37"/>
      <c r="B22" s="37"/>
      <c r="C22" s="37"/>
      <c r="D22" s="37"/>
      <c r="E22" s="37"/>
      <c r="F22" s="37"/>
      <c r="G22" s="37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34"/>
      <c r="C24" s="34"/>
      <c r="D24" s="1"/>
      <c r="E24" s="34"/>
      <c r="F24" s="34"/>
      <c r="G24" s="34"/>
    </row>
    <row r="25" spans="1:8" x14ac:dyDescent="0.2">
      <c r="A25" s="1"/>
      <c r="B25" s="34"/>
      <c r="C25" s="34"/>
      <c r="D25" s="1"/>
      <c r="E25" s="34"/>
      <c r="F25" s="34"/>
      <c r="G25" s="34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37"/>
      <c r="B27" s="37"/>
      <c r="C27" s="37"/>
      <c r="D27" s="37"/>
      <c r="E27" s="37"/>
      <c r="F27" s="37"/>
      <c r="G27" s="37"/>
    </row>
    <row r="28" spans="1:8" x14ac:dyDescent="0.2">
      <c r="A28" s="37"/>
      <c r="B28" s="37"/>
      <c r="C28" s="37"/>
      <c r="D28" s="37"/>
      <c r="E28" s="37"/>
      <c r="F28" s="37"/>
      <c r="G28" s="37"/>
    </row>
    <row r="29" spans="1:8" x14ac:dyDescent="0.2">
      <c r="A29" s="37"/>
      <c r="B29" s="37"/>
      <c r="C29" s="37"/>
      <c r="D29" s="37"/>
      <c r="E29" s="37"/>
      <c r="F29" s="37"/>
      <c r="G29" s="37"/>
    </row>
    <row r="30" spans="1:8" x14ac:dyDescent="0.2">
      <c r="B30" s="48"/>
      <c r="C30" s="48"/>
      <c r="E30" s="48"/>
      <c r="F30" s="48"/>
      <c r="G30" s="48"/>
    </row>
    <row r="31" spans="1:8" x14ac:dyDescent="0.2">
      <c r="A31" s="1"/>
      <c r="B31" s="1"/>
      <c r="C31" s="1"/>
      <c r="D31" s="1"/>
      <c r="E31" s="1"/>
      <c r="F31" s="1"/>
      <c r="G31" s="1"/>
    </row>
    <row r="32" spans="1:8" x14ac:dyDescent="0.2">
      <c r="A32" s="34"/>
      <c r="B32" s="34"/>
      <c r="C32" s="34"/>
      <c r="D32" s="34"/>
      <c r="E32" s="34"/>
      <c r="F32" s="34"/>
      <c r="G32" s="34"/>
    </row>
    <row r="33" spans="1:7" x14ac:dyDescent="0.2">
      <c r="A33" s="34"/>
      <c r="B33" s="34"/>
      <c r="C33" s="34"/>
      <c r="D33" s="34"/>
      <c r="E33" s="34"/>
      <c r="F33" s="34"/>
      <c r="G33" s="34"/>
    </row>
    <row r="34" spans="1:7" x14ac:dyDescent="0.2">
      <c r="A34" s="34"/>
      <c r="B34" s="1"/>
      <c r="C34" s="1"/>
      <c r="D34" s="1"/>
      <c r="E34" s="1"/>
      <c r="F34" s="1"/>
      <c r="G34" s="1"/>
    </row>
    <row r="35" spans="1:7" x14ac:dyDescent="0.2">
      <c r="A35" s="37"/>
      <c r="B35" s="37"/>
      <c r="C35" s="37"/>
      <c r="D35" s="37"/>
      <c r="E35" s="37"/>
      <c r="F35" s="37"/>
      <c r="G35" s="37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"/>
      <c r="B38" s="10"/>
      <c r="C38" s="10"/>
      <c r="D38" s="10"/>
      <c r="E38" s="10"/>
      <c r="F38" s="10"/>
      <c r="G38" s="10"/>
    </row>
    <row r="39" spans="1:7" x14ac:dyDescent="0.2">
      <c r="B39" s="49"/>
      <c r="C39" s="49"/>
      <c r="E39" s="49"/>
      <c r="F39" s="49"/>
      <c r="G39" s="49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0"/>
      <c r="C44" s="10"/>
      <c r="D44" s="1"/>
      <c r="E44" s="10"/>
      <c r="F44" s="10"/>
      <c r="G44" s="10"/>
    </row>
    <row r="45" spans="1:7" x14ac:dyDescent="0.2">
      <c r="A45" s="11"/>
      <c r="B45" s="49"/>
      <c r="C45" s="49"/>
      <c r="E45" s="49"/>
      <c r="F45" s="49"/>
      <c r="G45" s="49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"/>
      <c r="B50" s="1"/>
      <c r="C50" s="1"/>
      <c r="D50" s="1"/>
      <c r="E50" s="1"/>
      <c r="F50" s="1"/>
      <c r="G50" s="1"/>
      <c r="H50">
        <f>SUM(F3:F60)</f>
        <v>0</v>
      </c>
    </row>
    <row r="51" spans="1:8" x14ac:dyDescent="0.2">
      <c r="A51" s="1"/>
      <c r="B51" s="10"/>
      <c r="C51" s="10"/>
      <c r="D51" s="1"/>
      <c r="E51" s="10"/>
      <c r="F51" s="10"/>
      <c r="G51" s="10"/>
    </row>
    <row r="52" spans="1:8" x14ac:dyDescent="0.2">
      <c r="A52" s="1"/>
      <c r="B52" s="10"/>
      <c r="C52" s="1"/>
      <c r="D52" s="1"/>
      <c r="E52" s="1"/>
      <c r="F52" s="1"/>
      <c r="G52" s="1"/>
    </row>
    <row r="53" spans="1:8" x14ac:dyDescent="0.2">
      <c r="A53" s="1"/>
      <c r="B53" s="10"/>
      <c r="C53" s="10"/>
      <c r="D53" s="1"/>
      <c r="E53" s="10"/>
      <c r="F53" s="1"/>
      <c r="G53" s="10"/>
    </row>
    <row r="54" spans="1:8" x14ac:dyDescent="0.2">
      <c r="A54" s="1"/>
      <c r="B54" s="10"/>
      <c r="C54" s="10"/>
      <c r="D54" s="1"/>
      <c r="E54" s="10"/>
      <c r="F54" s="10"/>
      <c r="G54" s="10"/>
    </row>
    <row r="55" spans="1:8" x14ac:dyDescent="0.2">
      <c r="A55" s="1"/>
      <c r="B55" s="10"/>
      <c r="C55" s="1"/>
      <c r="D55" s="1"/>
      <c r="E55" s="10"/>
      <c r="F55" s="10"/>
      <c r="G55" s="10"/>
    </row>
    <row r="56" spans="1:8" x14ac:dyDescent="0.2">
      <c r="A56" s="1"/>
      <c r="B56" s="10"/>
      <c r="C56" s="1"/>
      <c r="D56" s="1"/>
      <c r="E56" s="10"/>
      <c r="F56" s="10"/>
      <c r="G56" s="10"/>
    </row>
  </sheetData>
  <conditionalFormatting sqref="B8 B14 B10 B32:B33 B18:B22 B24:B25 B27:B30 B35:B39 B43:B48 B51:B56">
    <cfRule type="containsText" dxfId="83" priority="13" operator="containsText" text="&quot;ביגוד&quot;">
      <formula>NOT(ISERROR(SEARCH("""ביגוד""",B8)))</formula>
    </cfRule>
  </conditionalFormatting>
  <conditionalFormatting sqref="B8 B14 B10 B18:B21 B24">
    <cfRule type="cellIs" dxfId="82" priority="12" operator="equal">
      <formula>"""ביגוד"""</formula>
    </cfRule>
  </conditionalFormatting>
  <conditionalFormatting sqref="B8 B14 B10 B18:B21 B24">
    <cfRule type="expression" dxfId="81" priority="11">
      <formula>"ביגוד"</formula>
    </cfRule>
  </conditionalFormatting>
  <conditionalFormatting sqref="F8:F51 F54:F56">
    <cfRule type="cellIs" dxfId="80" priority="9" operator="greaterThan">
      <formula>100</formula>
    </cfRule>
    <cfRule type="cellIs" dxfId="79" priority="10" operator="greaterThan">
      <formula>150</formula>
    </cfRule>
  </conditionalFormatting>
  <conditionalFormatting sqref="B7">
    <cfRule type="containsText" dxfId="78" priority="6" operator="containsText" text="&quot;ביגוד&quot;">
      <formula>NOT(ISERROR(SEARCH("""ביגוד""",B7)))</formula>
    </cfRule>
  </conditionalFormatting>
  <conditionalFormatting sqref="B7">
    <cfRule type="cellIs" dxfId="77" priority="5" operator="equal">
      <formula>"""ביגוד"""</formula>
    </cfRule>
  </conditionalFormatting>
  <conditionalFormatting sqref="B7">
    <cfRule type="expression" dxfId="76" priority="4">
      <formula>"ביגוד"</formula>
    </cfRule>
  </conditionalFormatting>
  <conditionalFormatting sqref="F6:F7">
    <cfRule type="cellIs" dxfId="75" priority="2" operator="greaterThan">
      <formula>100</formula>
    </cfRule>
    <cfRule type="cellIs" dxfId="74" priority="3" operator="greaterThan">
      <formula>150</formula>
    </cfRule>
  </conditionalFormatting>
  <conditionalFormatting sqref="F3">
    <cfRule type="cellIs" dxfId="73" priority="1" operator="greaterThan">
      <formula>100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workbookViewId="0">
      <selection activeCell="F3" sqref="F3"/>
    </sheetView>
  </sheetViews>
  <sheetFormatPr defaultRowHeight="14.25" x14ac:dyDescent="0.2"/>
  <cols>
    <col min="2" max="2" width="9.5" customWidth="1"/>
    <col min="4" max="4" width="3" customWidth="1"/>
    <col min="5" max="5" width="38.25" customWidth="1"/>
    <col min="7" max="7" width="10.7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B8" s="49"/>
      <c r="C8" s="49"/>
      <c r="E8" s="49"/>
      <c r="G8" s="49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32"/>
      <c r="B11" s="32"/>
      <c r="C11" s="32"/>
      <c r="D11" s="32"/>
      <c r="E11" s="32"/>
      <c r="F11" s="32"/>
      <c r="G11" s="32"/>
      <c r="H11" t="s">
        <v>33</v>
      </c>
      <c r="I11">
        <f>SUM(F3:F50)</f>
        <v>0</v>
      </c>
      <c r="J11" s="8"/>
      <c r="K11" s="16"/>
      <c r="L11" s="26"/>
      <c r="M11" s="40"/>
      <c r="O11" s="31"/>
    </row>
    <row r="12" spans="1:15" x14ac:dyDescent="0.2">
      <c r="A12" s="32"/>
      <c r="B12" s="32"/>
      <c r="C12" s="32"/>
      <c r="D12" s="32"/>
      <c r="E12" s="32"/>
      <c r="F12" s="32"/>
      <c r="G12" s="32"/>
    </row>
    <row r="13" spans="1:15" x14ac:dyDescent="0.2">
      <c r="A13" s="32"/>
      <c r="B13" s="32"/>
      <c r="C13" s="32"/>
      <c r="D13" s="32"/>
      <c r="E13" s="32"/>
      <c r="F13" s="32"/>
      <c r="G13" s="32"/>
    </row>
    <row r="14" spans="1:15" x14ac:dyDescent="0.2">
      <c r="A14" s="32"/>
      <c r="B14" s="32"/>
      <c r="C14" s="32"/>
      <c r="D14" s="32"/>
      <c r="E14" s="32"/>
      <c r="F14" s="32"/>
      <c r="G14" s="32"/>
    </row>
    <row r="15" spans="1:15" x14ac:dyDescent="0.2">
      <c r="A15" s="32"/>
      <c r="B15" s="32"/>
      <c r="C15" s="32"/>
      <c r="D15" s="32"/>
      <c r="E15" s="32"/>
      <c r="F15" s="32"/>
      <c r="G15" s="32"/>
    </row>
    <row r="16" spans="1:15" x14ac:dyDescent="0.2">
      <c r="A16" s="33"/>
      <c r="B16" s="34"/>
      <c r="C16" s="34"/>
      <c r="D16" s="34"/>
      <c r="E16" s="34"/>
      <c r="F16" s="34"/>
      <c r="G16" s="34"/>
    </row>
    <row r="17" spans="1:8" x14ac:dyDescent="0.2">
      <c r="A17" s="36"/>
      <c r="B17" s="36"/>
      <c r="C17" s="36"/>
      <c r="D17" s="36"/>
      <c r="E17" s="36"/>
      <c r="F17" s="36"/>
      <c r="G17" s="36"/>
    </row>
    <row r="18" spans="1:8" x14ac:dyDescent="0.2">
      <c r="A18" s="35"/>
      <c r="B18" s="35"/>
      <c r="C18" s="35"/>
      <c r="D18" s="35"/>
      <c r="E18" s="35"/>
      <c r="F18" s="35"/>
      <c r="G18" s="35"/>
    </row>
    <row r="19" spans="1:8" x14ac:dyDescent="0.2">
      <c r="A19" s="33"/>
      <c r="B19" s="34"/>
      <c r="C19" s="34"/>
      <c r="D19" s="34"/>
      <c r="E19" s="34"/>
      <c r="F19" s="34"/>
      <c r="G19" s="34"/>
    </row>
    <row r="20" spans="1:8" x14ac:dyDescent="0.2">
      <c r="A20" s="35"/>
      <c r="B20" s="34"/>
      <c r="C20" s="34"/>
      <c r="D20" s="34"/>
      <c r="E20" s="34"/>
      <c r="F20" s="34"/>
      <c r="G20" s="34"/>
      <c r="H20" s="9"/>
    </row>
    <row r="21" spans="1:8" x14ac:dyDescent="0.2">
      <c r="A21" s="33"/>
      <c r="B21" s="34"/>
      <c r="C21" s="34"/>
      <c r="D21" s="34"/>
      <c r="E21" s="34"/>
      <c r="F21" s="34"/>
      <c r="G21" s="34"/>
    </row>
    <row r="22" spans="1:8" x14ac:dyDescent="0.2">
      <c r="A22" s="37"/>
      <c r="B22" s="37"/>
      <c r="C22" s="37"/>
      <c r="D22" s="37"/>
      <c r="E22" s="37"/>
      <c r="F22" s="37"/>
      <c r="G22" s="37"/>
    </row>
    <row r="23" spans="1:8" x14ac:dyDescent="0.2">
      <c r="A23" s="37"/>
      <c r="B23" s="37"/>
      <c r="C23" s="37"/>
      <c r="D23" s="37"/>
      <c r="E23" s="37"/>
      <c r="F23" s="37"/>
      <c r="G23" s="37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37"/>
      <c r="B26" s="37"/>
      <c r="C26" s="37"/>
      <c r="D26" s="37"/>
      <c r="E26" s="37"/>
      <c r="F26" s="37"/>
      <c r="G26" s="37"/>
    </row>
    <row r="27" spans="1:8" x14ac:dyDescent="0.2">
      <c r="A27" s="37"/>
      <c r="B27" s="37"/>
      <c r="C27" s="37"/>
      <c r="D27" s="37"/>
      <c r="E27" s="37"/>
      <c r="F27" s="37"/>
      <c r="G27" s="37"/>
    </row>
    <row r="28" spans="1:8" x14ac:dyDescent="0.2">
      <c r="B28" s="48"/>
      <c r="C28" s="48"/>
      <c r="E28" s="48"/>
      <c r="F28" s="48"/>
      <c r="G28" s="48"/>
    </row>
    <row r="29" spans="1:8" x14ac:dyDescent="0.2">
      <c r="A29" s="37"/>
      <c r="B29" s="37"/>
      <c r="C29" s="37"/>
      <c r="D29" s="37"/>
      <c r="E29" s="37"/>
      <c r="F29" s="37"/>
      <c r="G29" s="37"/>
    </row>
    <row r="30" spans="1:8" x14ac:dyDescent="0.2">
      <c r="A30" s="1"/>
      <c r="B30" s="1"/>
      <c r="C30" s="1"/>
      <c r="D30" s="1"/>
      <c r="E30" s="1"/>
      <c r="F30" s="1"/>
      <c r="G30" s="1"/>
    </row>
    <row r="31" spans="1:8" x14ac:dyDescent="0.2">
      <c r="A31" s="34"/>
      <c r="B31" s="34"/>
      <c r="C31" s="34"/>
      <c r="D31" s="34"/>
      <c r="E31" s="34"/>
      <c r="F31" s="34"/>
      <c r="G31" s="34"/>
    </row>
    <row r="32" spans="1:8" x14ac:dyDescent="0.2">
      <c r="A32" s="34"/>
      <c r="B32" s="34"/>
      <c r="C32" s="34"/>
      <c r="D32" s="34"/>
      <c r="E32" s="34"/>
      <c r="F32" s="34"/>
      <c r="G32" s="34"/>
    </row>
    <row r="33" spans="1:7" x14ac:dyDescent="0.2">
      <c r="A33" s="37"/>
      <c r="B33" s="37"/>
      <c r="C33" s="37"/>
      <c r="D33" s="37"/>
      <c r="E33" s="37"/>
      <c r="F33" s="37"/>
      <c r="G33" s="37"/>
    </row>
    <row r="34" spans="1:7" x14ac:dyDescent="0.2">
      <c r="A34" s="34"/>
      <c r="B34" s="1"/>
      <c r="C34" s="1"/>
      <c r="D34" s="1"/>
      <c r="E34" s="1"/>
      <c r="F34" s="1"/>
      <c r="G34" s="1"/>
    </row>
    <row r="35" spans="1:7" x14ac:dyDescent="0.2">
      <c r="A35" s="37"/>
      <c r="B35" s="37"/>
      <c r="C35" s="37"/>
      <c r="D35" s="37"/>
      <c r="E35" s="37"/>
      <c r="F35" s="37"/>
      <c r="G35" s="37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B37" s="48"/>
      <c r="C37" s="48"/>
      <c r="E37" s="48"/>
      <c r="F37" s="48"/>
      <c r="G37" s="48"/>
    </row>
    <row r="38" spans="1:7" x14ac:dyDescent="0.2">
      <c r="A38" s="10"/>
      <c r="B38" s="10"/>
      <c r="C38" s="10"/>
      <c r="D38" s="10"/>
      <c r="E38" s="10"/>
      <c r="F38" s="10"/>
      <c r="G38" s="10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"/>
      <c r="B50" s="1"/>
      <c r="C50" s="1"/>
      <c r="D50" s="1"/>
      <c r="E50" s="1"/>
      <c r="F50" s="1"/>
      <c r="G50" s="1"/>
      <c r="H50">
        <f>SUM(F3:F50)</f>
        <v>0</v>
      </c>
    </row>
  </sheetData>
  <conditionalFormatting sqref="B9 B16 B11:B12 B41 B43:B47 B31:B33 B19:B23 B35:B38 B26:B29">
    <cfRule type="containsText" dxfId="72" priority="13" operator="containsText" text="&quot;ביגוד&quot;">
      <formula>NOT(ISERROR(SEARCH("""ביגוד""",B9)))</formula>
    </cfRule>
  </conditionalFormatting>
  <conditionalFormatting sqref="B9 B16 B11:B12 B19:B21">
    <cfRule type="cellIs" dxfId="71" priority="12" operator="equal">
      <formula>"""ביגוד"""</formula>
    </cfRule>
  </conditionalFormatting>
  <conditionalFormatting sqref="B9 B16 B11:B12 B19:B21">
    <cfRule type="expression" dxfId="70" priority="11">
      <formula>"ביגוד"</formula>
    </cfRule>
  </conditionalFormatting>
  <conditionalFormatting sqref="F9:F50">
    <cfRule type="cellIs" dxfId="69" priority="9" operator="greaterThan">
      <formula>100</formula>
    </cfRule>
    <cfRule type="cellIs" dxfId="68" priority="10" operator="greaterThan">
      <formula>150</formula>
    </cfRule>
  </conditionalFormatting>
  <conditionalFormatting sqref="B7">
    <cfRule type="containsText" dxfId="67" priority="6" operator="containsText" text="&quot;ביגוד&quot;">
      <formula>NOT(ISERROR(SEARCH("""ביגוד""",B7)))</formula>
    </cfRule>
  </conditionalFormatting>
  <conditionalFormatting sqref="B7">
    <cfRule type="cellIs" dxfId="66" priority="5" operator="equal">
      <formula>"""ביגוד"""</formula>
    </cfRule>
  </conditionalFormatting>
  <conditionalFormatting sqref="B7">
    <cfRule type="expression" dxfId="65" priority="4">
      <formula>"ביגוד"</formula>
    </cfRule>
  </conditionalFormatting>
  <conditionalFormatting sqref="F6:F7">
    <cfRule type="cellIs" dxfId="64" priority="2" operator="greaterThan">
      <formula>100</formula>
    </cfRule>
    <cfRule type="cellIs" dxfId="63" priority="3" operator="greaterThan">
      <formula>150</formula>
    </cfRule>
  </conditionalFormatting>
  <conditionalFormatting sqref="F3">
    <cfRule type="cellIs" dxfId="62" priority="1" operator="greaterThan">
      <formula>100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rightToLeft="1" workbookViewId="0">
      <selection activeCell="A3" sqref="A3:G53"/>
    </sheetView>
  </sheetViews>
  <sheetFormatPr defaultRowHeight="14.25" x14ac:dyDescent="0.2"/>
  <cols>
    <col min="2" max="2" width="10.25" customWidth="1"/>
    <col min="3" max="3" width="10.75" customWidth="1"/>
    <col min="4" max="4" width="3.375" customWidth="1"/>
    <col min="5" max="5" width="35.375" customWidth="1"/>
    <col min="6" max="6" width="9.75" customWidth="1"/>
    <col min="7" max="7" width="11.875" customWidth="1"/>
  </cols>
  <sheetData>
    <row r="1" spans="1:15" ht="15" thickBot="1" x14ac:dyDescent="0.25"/>
    <row r="2" spans="1:15" ht="16.5" thickBot="1" x14ac:dyDescent="0.3">
      <c r="A2" s="46" t="s">
        <v>0</v>
      </c>
      <c r="B2" s="45" t="s">
        <v>1</v>
      </c>
      <c r="C2" s="46" t="s">
        <v>2</v>
      </c>
      <c r="D2" s="46" t="s">
        <v>30</v>
      </c>
      <c r="E2" s="45" t="s">
        <v>6</v>
      </c>
      <c r="F2" s="44" t="s">
        <v>3</v>
      </c>
      <c r="G2" s="43" t="s">
        <v>4</v>
      </c>
    </row>
    <row r="3" spans="1:15" ht="15.75" x14ac:dyDescent="0.25">
      <c r="A3" s="1"/>
      <c r="B3" s="1"/>
      <c r="C3" s="1"/>
      <c r="D3" s="1"/>
      <c r="E3" s="1"/>
      <c r="F3" s="10"/>
      <c r="G3" s="1"/>
      <c r="H3" t="s">
        <v>10</v>
      </c>
      <c r="I3">
        <f>SUMIF(G2:G500,"אשראי",F2:F500)</f>
        <v>0</v>
      </c>
      <c r="J3" s="77" t="s">
        <v>46</v>
      </c>
      <c r="K3" s="17" t="s">
        <v>7</v>
      </c>
      <c r="L3" s="20" t="s">
        <v>5</v>
      </c>
      <c r="M3" s="27" t="s">
        <v>9</v>
      </c>
      <c r="N3" s="3" t="s">
        <v>8</v>
      </c>
      <c r="O3" s="4" t="s">
        <v>25</v>
      </c>
    </row>
    <row r="4" spans="1:15" x14ac:dyDescent="0.2">
      <c r="A4" s="10"/>
      <c r="B4" s="10"/>
      <c r="C4" s="10"/>
      <c r="D4" s="1"/>
      <c r="E4" s="1"/>
      <c r="F4" s="10"/>
      <c r="G4" s="10"/>
      <c r="H4" t="s">
        <v>34</v>
      </c>
      <c r="I4">
        <f>SUMIF(G2:G500,"מזומן",F2:F500)</f>
        <v>0</v>
      </c>
      <c r="J4" s="78">
        <f>SUMIF(B3:B500,"יהודי",F3:F500)</f>
        <v>0</v>
      </c>
      <c r="K4" s="18">
        <f>SUMIF(B3:B500,"ביגוד",F3:F500)</f>
        <v>0</v>
      </c>
      <c r="L4" s="21">
        <f>SUMIF(B3:B100,"קוסמטיקה",F3:F100)</f>
        <v>0</v>
      </c>
      <c r="M4" s="28">
        <f>SUMIF(B3:B100,"מזון",F3:F100)</f>
        <v>0</v>
      </c>
      <c r="N4" s="5">
        <f>SUMIF(B3:B100,"נסיעות",F3:F100)</f>
        <v>0</v>
      </c>
      <c r="O4" s="6">
        <f>SUMIF(B3:B100,"פנאי",F3:F100)</f>
        <v>0</v>
      </c>
    </row>
    <row r="5" spans="1:15" x14ac:dyDescent="0.2">
      <c r="A5" s="1"/>
      <c r="B5" s="10"/>
      <c r="C5" s="10"/>
      <c r="D5" s="1"/>
      <c r="E5" s="1"/>
      <c r="F5" s="1"/>
      <c r="G5" s="10"/>
      <c r="H5" t="s">
        <v>31</v>
      </c>
      <c r="I5">
        <f>SUMIF(D2:D500,"א",F2:F500)</f>
        <v>0</v>
      </c>
      <c r="J5" s="78"/>
      <c r="K5" s="18"/>
      <c r="L5" s="21"/>
      <c r="M5" s="28"/>
      <c r="N5" s="5"/>
      <c r="O5" s="6"/>
    </row>
    <row r="6" spans="1:15" x14ac:dyDescent="0.2">
      <c r="A6" s="32"/>
      <c r="B6" s="32"/>
      <c r="C6" s="32"/>
      <c r="D6" s="32"/>
      <c r="E6" s="32"/>
      <c r="F6" s="32"/>
      <c r="G6" s="32"/>
      <c r="J6" s="79"/>
      <c r="K6" s="19"/>
      <c r="L6" s="22"/>
      <c r="M6" s="29"/>
      <c r="N6" s="7"/>
      <c r="O6" s="8"/>
    </row>
    <row r="7" spans="1:15" x14ac:dyDescent="0.2">
      <c r="A7" s="32"/>
      <c r="B7" s="32"/>
      <c r="C7" s="32"/>
      <c r="D7" s="32"/>
      <c r="E7" s="32"/>
      <c r="F7" s="32"/>
      <c r="G7" s="32"/>
      <c r="K7" s="9"/>
      <c r="L7" s="9"/>
      <c r="M7" s="9"/>
      <c r="N7" s="9"/>
      <c r="O7" s="9"/>
    </row>
    <row r="8" spans="1:15" ht="15" x14ac:dyDescent="0.25">
      <c r="A8" s="32"/>
      <c r="B8" s="32"/>
      <c r="C8" s="32"/>
      <c r="D8" s="32"/>
      <c r="E8" s="32"/>
      <c r="F8" s="32"/>
      <c r="G8" s="32"/>
      <c r="J8" s="76" t="s">
        <v>45</v>
      </c>
      <c r="K8" s="13" t="s">
        <v>23</v>
      </c>
      <c r="L8" s="23" t="s">
        <v>24</v>
      </c>
      <c r="M8" s="41" t="s">
        <v>29</v>
      </c>
      <c r="O8" s="12" t="s">
        <v>26</v>
      </c>
    </row>
    <row r="9" spans="1:15" ht="15" x14ac:dyDescent="0.25">
      <c r="A9" s="32"/>
      <c r="B9" s="32"/>
      <c r="C9" s="32"/>
      <c r="D9" s="32"/>
      <c r="E9" s="32"/>
      <c r="F9" s="32"/>
      <c r="G9" s="32"/>
      <c r="J9" s="75">
        <f>SUMIF(B3:B500,"עבודה",F3:F500)</f>
        <v>0</v>
      </c>
      <c r="K9" s="14">
        <f>SUMIF(B3:B500,"ציוד לבית",F3:F500)</f>
        <v>0</v>
      </c>
      <c r="L9" s="24">
        <f>SUMIF(B3:B500,"תשלומי בית",F3:F500)</f>
        <v>0</v>
      </c>
      <c r="M9" s="38">
        <f>SUMIF(B3:B500,"בריאות",F3:F500)</f>
        <v>0</v>
      </c>
      <c r="O9" s="30">
        <f>SUM(K9:L9)</f>
        <v>0</v>
      </c>
    </row>
    <row r="10" spans="1:15" x14ac:dyDescent="0.2">
      <c r="A10" s="32"/>
      <c r="B10" s="32"/>
      <c r="C10" s="32"/>
      <c r="D10" s="32"/>
      <c r="E10" s="32"/>
      <c r="F10" s="32"/>
      <c r="G10" s="32"/>
      <c r="J10" s="6"/>
      <c r="K10" s="15"/>
      <c r="L10" s="25"/>
      <c r="M10" s="39"/>
      <c r="O10" s="30"/>
    </row>
    <row r="11" spans="1:15" x14ac:dyDescent="0.2">
      <c r="A11" s="32"/>
      <c r="B11" s="32"/>
      <c r="C11" s="32"/>
      <c r="D11" s="32"/>
      <c r="E11" s="32"/>
      <c r="F11" s="32"/>
      <c r="G11" s="32"/>
      <c r="H11" t="s">
        <v>33</v>
      </c>
      <c r="I11">
        <f>SUM(F3:F70)</f>
        <v>0</v>
      </c>
      <c r="J11" s="8"/>
      <c r="K11" s="16"/>
      <c r="L11" s="26"/>
      <c r="M11" s="40"/>
      <c r="O11" s="31"/>
    </row>
    <row r="12" spans="1:15" x14ac:dyDescent="0.2">
      <c r="A12" s="32"/>
      <c r="B12" s="32"/>
      <c r="C12" s="32"/>
      <c r="D12" s="32"/>
      <c r="E12" s="32"/>
      <c r="F12" s="32"/>
      <c r="G12" s="32"/>
    </row>
    <row r="13" spans="1:15" x14ac:dyDescent="0.2">
      <c r="A13" s="32"/>
      <c r="B13" s="32"/>
      <c r="C13" s="32"/>
      <c r="D13" s="32"/>
      <c r="E13" s="32"/>
      <c r="F13" s="32"/>
      <c r="G13" s="32"/>
    </row>
    <row r="14" spans="1:15" x14ac:dyDescent="0.2">
      <c r="A14" s="32"/>
      <c r="B14" s="32"/>
      <c r="C14" s="32"/>
      <c r="D14" s="32"/>
      <c r="E14" s="32"/>
      <c r="F14" s="32"/>
      <c r="G14" s="32"/>
    </row>
    <row r="15" spans="1:15" x14ac:dyDescent="0.2">
      <c r="A15" s="33"/>
      <c r="B15" s="35"/>
      <c r="C15" s="35"/>
      <c r="D15" s="35"/>
      <c r="E15" s="35"/>
      <c r="F15" s="35"/>
      <c r="G15" s="35"/>
    </row>
    <row r="16" spans="1:15" x14ac:dyDescent="0.2">
      <c r="A16" s="35"/>
      <c r="B16" s="35"/>
      <c r="C16" s="35"/>
      <c r="D16" s="35"/>
      <c r="E16" s="35"/>
      <c r="F16" s="35"/>
      <c r="G16" s="35"/>
    </row>
    <row r="17" spans="1:8" x14ac:dyDescent="0.2">
      <c r="A17" s="36"/>
      <c r="B17" s="36"/>
      <c r="C17" s="36"/>
      <c r="D17" s="36"/>
      <c r="E17" s="36"/>
      <c r="F17" s="36"/>
      <c r="G17" s="36"/>
    </row>
    <row r="18" spans="1:8" x14ac:dyDescent="0.2">
      <c r="A18" s="35"/>
      <c r="B18" s="35"/>
      <c r="C18" s="35"/>
      <c r="D18" s="35"/>
      <c r="E18" s="35"/>
      <c r="F18" s="35"/>
      <c r="G18" s="35"/>
    </row>
    <row r="19" spans="1:8" x14ac:dyDescent="0.2">
      <c r="A19" s="33"/>
      <c r="B19" s="34"/>
      <c r="C19" s="34"/>
      <c r="D19" s="34"/>
      <c r="E19" s="34"/>
      <c r="F19" s="34"/>
      <c r="G19" s="34"/>
    </row>
    <row r="20" spans="1:8" x14ac:dyDescent="0.2">
      <c r="A20" s="1"/>
      <c r="B20" s="34"/>
      <c r="C20" s="34"/>
      <c r="D20" s="1"/>
      <c r="E20" s="34"/>
      <c r="F20" s="34"/>
      <c r="G20" s="34"/>
      <c r="H20" s="9"/>
    </row>
    <row r="21" spans="1:8" x14ac:dyDescent="0.2">
      <c r="A21" s="1"/>
      <c r="B21" s="34"/>
      <c r="C21" s="34"/>
      <c r="D21" s="1"/>
      <c r="E21" s="34"/>
      <c r="F21" s="34"/>
      <c r="G21" s="34"/>
    </row>
    <row r="22" spans="1:8" x14ac:dyDescent="0.2">
      <c r="A22" s="35"/>
      <c r="B22" s="34"/>
      <c r="C22" s="34"/>
      <c r="D22" s="34"/>
      <c r="E22" s="34"/>
      <c r="F22" s="34"/>
      <c r="G22" s="34"/>
    </row>
    <row r="23" spans="1:8" x14ac:dyDescent="0.2">
      <c r="A23" s="33"/>
      <c r="B23" s="34"/>
      <c r="C23" s="34"/>
      <c r="D23" s="34"/>
      <c r="E23" s="34"/>
      <c r="F23" s="34"/>
      <c r="G23" s="34"/>
    </row>
    <row r="24" spans="1:8" x14ac:dyDescent="0.2">
      <c r="A24" s="1"/>
      <c r="B24" s="34"/>
      <c r="C24" s="34"/>
      <c r="D24" s="1"/>
      <c r="E24" s="34"/>
      <c r="F24" s="34"/>
      <c r="G24" s="34"/>
    </row>
    <row r="25" spans="1:8" x14ac:dyDescent="0.2">
      <c r="A25" s="1"/>
      <c r="B25" s="34"/>
      <c r="C25" s="34"/>
      <c r="D25" s="1"/>
      <c r="E25" s="34"/>
      <c r="F25" s="34"/>
      <c r="G25" s="34"/>
    </row>
    <row r="26" spans="1:8" x14ac:dyDescent="0.2">
      <c r="A26" s="1"/>
      <c r="B26" s="34"/>
      <c r="C26" s="34"/>
      <c r="D26" s="1"/>
      <c r="E26" s="34"/>
      <c r="F26" s="34"/>
      <c r="G26" s="34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1"/>
      <c r="B28" s="1"/>
      <c r="C28" s="1"/>
      <c r="D28" s="1"/>
      <c r="E28" s="1"/>
      <c r="F28" s="1"/>
      <c r="G28" s="1"/>
    </row>
    <row r="29" spans="1:8" x14ac:dyDescent="0.2">
      <c r="A29" s="49"/>
      <c r="B29" s="48"/>
      <c r="C29" s="48"/>
      <c r="E29" s="48"/>
      <c r="F29" s="48"/>
      <c r="G29" s="48"/>
    </row>
    <row r="30" spans="1:8" x14ac:dyDescent="0.2">
      <c r="A30" s="37"/>
      <c r="B30" s="37"/>
      <c r="C30" s="37"/>
      <c r="D30" s="37"/>
      <c r="E30" s="37"/>
      <c r="F30" s="37"/>
      <c r="G30" s="37"/>
    </row>
    <row r="31" spans="1:8" x14ac:dyDescent="0.2">
      <c r="A31" s="34"/>
      <c r="B31" s="34"/>
      <c r="C31" s="34"/>
      <c r="D31" s="34"/>
      <c r="E31" s="34"/>
      <c r="F31" s="34"/>
      <c r="G31" s="34"/>
    </row>
    <row r="32" spans="1:8" x14ac:dyDescent="0.2">
      <c r="A32" s="37"/>
      <c r="B32" s="37"/>
      <c r="C32" s="37"/>
      <c r="D32" s="37"/>
      <c r="E32" s="37"/>
      <c r="F32" s="37"/>
      <c r="G32" s="37"/>
    </row>
    <row r="33" spans="1:7" x14ac:dyDescent="0.2">
      <c r="A33" s="34"/>
      <c r="B33" s="1"/>
      <c r="C33" s="1"/>
      <c r="D33" s="1"/>
      <c r="E33" s="1"/>
      <c r="F33" s="1"/>
      <c r="G33" s="1"/>
    </row>
    <row r="34" spans="1:7" x14ac:dyDescent="0.2">
      <c r="A34" s="34"/>
      <c r="B34" s="1"/>
      <c r="C34" s="1"/>
      <c r="D34" s="1"/>
      <c r="E34" s="1"/>
      <c r="F34" s="1"/>
      <c r="G34" s="1"/>
    </row>
    <row r="35" spans="1:7" x14ac:dyDescent="0.2">
      <c r="A35" s="37"/>
      <c r="B35" s="37"/>
      <c r="C35" s="37"/>
      <c r="D35" s="37"/>
      <c r="E35" s="37"/>
      <c r="F35" s="37"/>
      <c r="G35" s="37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0"/>
      <c r="B37" s="10"/>
      <c r="C37" s="10"/>
      <c r="D37" s="10"/>
      <c r="E37" s="10"/>
      <c r="F37" s="10"/>
      <c r="G37" s="10"/>
    </row>
    <row r="38" spans="1:7" x14ac:dyDescent="0.2">
      <c r="A38" s="1"/>
      <c r="B38" s="10"/>
      <c r="C38" s="10"/>
      <c r="D38" s="10"/>
      <c r="E38" s="10"/>
      <c r="F38" s="10"/>
      <c r="G38" s="10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B45" s="49"/>
      <c r="C45" s="49"/>
      <c r="E45" s="49"/>
      <c r="F45" s="49"/>
      <c r="G45" s="49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8" x14ac:dyDescent="0.2">
      <c r="A49" s="1"/>
      <c r="B49" s="1"/>
      <c r="C49" s="1"/>
      <c r="D49" s="1"/>
      <c r="E49" s="1"/>
      <c r="F49" s="1"/>
      <c r="G49" s="1"/>
      <c r="H49" t="s">
        <v>32</v>
      </c>
    </row>
    <row r="50" spans="1:8" x14ac:dyDescent="0.2">
      <c r="A50" s="11"/>
      <c r="B50" s="49"/>
      <c r="C50" s="49"/>
      <c r="E50" s="49"/>
      <c r="F50" s="49"/>
      <c r="G50" s="49"/>
      <c r="H50">
        <f>SUM(F3:F53)</f>
        <v>0</v>
      </c>
    </row>
    <row r="51" spans="1:8" x14ac:dyDescent="0.2">
      <c r="A51" s="1"/>
      <c r="B51" s="1"/>
      <c r="C51" s="1"/>
      <c r="D51" s="1"/>
      <c r="E51" s="1"/>
      <c r="F51" s="1"/>
      <c r="G51" s="1"/>
    </row>
    <row r="52" spans="1:8" x14ac:dyDescent="0.2">
      <c r="A52" s="1"/>
      <c r="B52" s="1"/>
      <c r="C52" s="1"/>
      <c r="D52" s="1"/>
      <c r="E52" s="1"/>
      <c r="F52" s="1"/>
      <c r="G52" s="1"/>
    </row>
    <row r="53" spans="1:8" x14ac:dyDescent="0.2">
      <c r="A53" s="1"/>
      <c r="B53" s="1"/>
      <c r="C53" s="1"/>
      <c r="D53" s="1"/>
      <c r="E53" s="1"/>
      <c r="F53" s="1"/>
      <c r="G53" s="1"/>
    </row>
  </sheetData>
  <conditionalFormatting sqref="B8 B10:B11 B41 B35:B38 B19:B26 B29:B33 B43:B47 B50">
    <cfRule type="containsText" dxfId="61" priority="15" operator="containsText" text="&quot;ביגוד&quot;">
      <formula>NOT(ISERROR(SEARCH("""ביגוד""",B8)))</formula>
    </cfRule>
  </conditionalFormatting>
  <conditionalFormatting sqref="B8 B10:B11 B19:B26 B29">
    <cfRule type="cellIs" dxfId="60" priority="14" operator="equal">
      <formula>"""ביגוד"""</formula>
    </cfRule>
  </conditionalFormatting>
  <conditionalFormatting sqref="B8 B10:B11 B19:B26 B29">
    <cfRule type="expression" dxfId="59" priority="13">
      <formula>"ביגוד"</formula>
    </cfRule>
  </conditionalFormatting>
  <conditionalFormatting sqref="F8:F14 F16:F51">
    <cfRule type="cellIs" dxfId="58" priority="11" operator="greaterThan">
      <formula>100</formula>
    </cfRule>
    <cfRule type="cellIs" dxfId="57" priority="12" operator="greaterThan">
      <formula>150</formula>
    </cfRule>
  </conditionalFormatting>
  <conditionalFormatting sqref="B7">
    <cfRule type="containsText" dxfId="56" priority="8" operator="containsText" text="&quot;ביגוד&quot;">
      <formula>NOT(ISERROR(SEARCH("""ביגוד""",B7)))</formula>
    </cfRule>
  </conditionalFormatting>
  <conditionalFormatting sqref="B7">
    <cfRule type="cellIs" dxfId="55" priority="7" operator="equal">
      <formula>"""ביגוד"""</formula>
    </cfRule>
  </conditionalFormatting>
  <conditionalFormatting sqref="B7">
    <cfRule type="expression" dxfId="54" priority="6">
      <formula>"ביגוד"</formula>
    </cfRule>
  </conditionalFormatting>
  <conditionalFormatting sqref="F6:F7">
    <cfRule type="cellIs" dxfId="53" priority="4" operator="greaterThan">
      <formula>100</formula>
    </cfRule>
    <cfRule type="cellIs" dxfId="52" priority="5" operator="greaterThan">
      <formula>150</formula>
    </cfRule>
  </conditionalFormatting>
  <conditionalFormatting sqref="F3">
    <cfRule type="cellIs" dxfId="51" priority="3" operator="greaterThan">
      <formula>100</formula>
    </cfRule>
  </conditionalFormatting>
  <conditionalFormatting sqref="F15">
    <cfRule type="cellIs" dxfId="50" priority="1" operator="greaterThan">
      <formula>100</formula>
    </cfRule>
    <cfRule type="cellIs" dxfId="49" priority="2" operator="greaterThan">
      <formula>150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13</vt:i4>
      </vt:variant>
    </vt:vector>
  </HeadingPairs>
  <TitlesOfParts>
    <vt:vector size="13" baseType="lpstr">
      <vt:lpstr>סיכום שנתי + הכנסות (למטה)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אלעד</cp:lastModifiedBy>
  <dcterms:created xsi:type="dcterms:W3CDTF">2014-02-06T10:42:54Z</dcterms:created>
  <dcterms:modified xsi:type="dcterms:W3CDTF">2016-10-25T08:28:53Z</dcterms:modified>
</cp:coreProperties>
</file>