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יום ירושלים תשפד/טפסי הזמנה/"/>
    </mc:Choice>
  </mc:AlternateContent>
  <xr:revisionPtr revIDLastSave="27" documentId="13_ncr:1_{DA79509E-8D65-46E1-A203-D67AFD71C955}" xr6:coauthVersionLast="47" xr6:coauthVersionMax="47" xr10:uidLastSave="{1F063ACB-D455-46D3-8085-BA5315A7AA02}"/>
  <workbookProtection workbookAlgorithmName="SHA-512" workbookHashValue="85MWWo7U3aMvFJmT7T5QUG7YFuEYpfsbyvZqNaIgNEP8wM+yuefz/ln616uTcD2gmgzHy4vvEGMhuDQGc91UhQ==" workbookSaltValue="q6MFr5ruzx5tEGkc13ZLEQ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<sst xmlns="http://schemas.openxmlformats.org/spreadsheetml/2006/main" count="602" uniqueCount="247">
  <si>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</si>
  <si>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</si>
  <si>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</si>
  <si>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</si>
  <si>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</si>
  <si>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</si>
  <si>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</si>
  <si>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</si>
  <si>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</si>
  <si>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</si>
  <si>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</si>
  <si>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</si>
  <si>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</si>
  <si>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</si>
  <si>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</si>
  <si>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</si>
  <si>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</si>
  <si>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</si>
  <si>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</si>
  <si>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</si>
  <si>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</si>
  <si>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</si>
  <si>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</si>
  <si>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</si>
  <si>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</si>
  <si>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</si>
  <si>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</si>
  <si>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</si>
  <si>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</si>
  <si>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</si>
  <si>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</si>
  <si>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</si>
  <si>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</si>
  <si>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</si>
  <si>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</si>
  <si>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</si>
  <si>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</si>
  <si>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</si>
  <si>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</si>
  <si>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</si>
  <si>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</si>
  <si>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</si>
  <si>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</si>
  <si>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</si>
  <si>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</si>
  <si>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</si>
  <si>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</si>
  <si>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</si>
  <si>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</si>
  <si>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</si>
  <si>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</si>
  <si>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</si>
  <si>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</si>
  <si>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</si>
  <si>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</si>
  <si>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</si>
  <si>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</si>
  <si>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</si>
  <si>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</si>
  <si>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</si>
  <si>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</si>
  <si>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</si>
  <si>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</si>
  <si>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</si>
  <si>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</si>
  <si>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</si>
  <si>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</si>
  <si>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</si>
  <si>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</si>
  <si>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</si>
  <si>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</si>
  <si>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</si>
  <si>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</si>
  <si>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</si>
  <si>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</si>
  <si>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</si>
  <si>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</si>
  <si>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</si>
  <si>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</si>
  <si>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</si>
  <si>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</si>
  <si>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</si>
  <si>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</si>
  <si>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</si>
  <si>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</si>
  <si>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</si>
  <si>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</si>
  <si>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</si>
  <si>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</si>
  <si>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</si>
  <si>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</si>
  <si>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</si>
  <si>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</si>
  <si>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</si>
  <si>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</si>
  <si>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</si>
  <si>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</si>
  <si>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</si>
  <si>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</si>
  <si>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</si>
  <si>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</si>
  <si>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</si>
  <si>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</si>
  <si>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</si>
  <si>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</si>
  <si>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</si>
  <si>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</si>
  <si>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</si>
  <si>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</si>
  <si>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</si>
  <si>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</si>
  <si>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</si>
  <si>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</si>
  <si>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</si>
  <si>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</si>
  <si>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</si>
  <si>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</si>
  <si>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</si>
  <si>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</si>
  <si>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</si>
  <si>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</si>
  <si>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</si>
  <si>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</si>
  <si>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</si>
  <si>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</si>
  <si>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</si>
  <si>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</si>
  <si>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</si>
  <si>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</si>
  <si>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</si>
  <si>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</si>
  <si>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</si>
  <si>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</si>
  <si>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</si>
  <si>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</si>
  <si>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</si>
  <si>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</si>
  <si>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</si>
  <si>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</si>
  <si>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</si>
  <si>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</si>
  <si>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</si>
  <si>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</si>
  <si>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</si>
  <si>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</si>
  <si>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</si>
  <si>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</si>
  <si>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</si>
  <si>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</si>
  <si>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</si>
  <si>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</si>
  <si>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</si>
  <si>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</si>
  <si>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</si>
  <si>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</si>
  <si>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</si>
  <si>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</si>
  <si>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</si>
  <si>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</si>
  <si>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</si>
  <si>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</si>
  <si>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</si>
  <si>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</si>
  <si>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</si>
  <si>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</si>
  <si>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</si>
  <si>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</si>
  <si>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</si>
  <si>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</si>
  <si>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</si>
  <si>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</si>
  <si>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</si>
  <si>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</si>
  <si>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</si>
  <si>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</si>
  <si>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</si>
  <si>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</si>
  <si>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</si>
  <si>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</si>
  <si>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</si>
  <si>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</si>
  <si>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</si>
  <si>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</si>
  <si>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</si>
  <si>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</si>
  <si>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</si>
  <si>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</si>
  <si>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</si>
  <si>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</si>
  <si>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</si>
  <si>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</si>
  <si>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</si>
  <si>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</si>
  <si>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</si>
  <si>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</si>
  <si>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</si>
  <si>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</si>
  <si>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</si>
  <si>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</si>
  <si>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</si>
  <si>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</si>
  <si>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</si>
  <si>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</si>
  <si>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</si>
  <si>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</si>
  <si>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</si>
  <si>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</si>
  <si>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</si>
  <si>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</si>
  <si>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</si>
  <si>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</si>
  <si>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</si>
  <si>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</si>
  <si>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</si>
  <si>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</si>
  <si>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</si>
  <si>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</si>
  <si>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</si>
  <si>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</si>
  <si>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</si>
  <si>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</si>
  <si>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</si>
  <si>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</si>
  <si>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</si>
  <si>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</si>
  <si>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</si>
  <si>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</si>
  <si>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</si>
  <si>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</si>
  <si>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</si>
  <si>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</si>
  <si>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</si>
  <si>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</si>
  <si>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</si>
  <si>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</si>
  <si>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</si>
  <si>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</si>
  <si>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</si>
  <si>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</si>
  <si>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</si>
  <si>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</si>
  <si>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</si>
  <si>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</si>
  <si>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</si>
  <si>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</si>
  <si>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</si>
  <si>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יוחאי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</si>
</sst>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08336705" y="114300"/>
          <a:ext cx="8989695" cy="818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5" totalsRowShown="0" headerRowDxfId="164" dataDxfId="163">
  <autoFilter ref="B4:C25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Normal="100" zoomScaleSheetLayoutView="100" workbookViewId="0">
      <selection activeCell="J7" sqref="J7:N7"/>
    </sheetView>
  </sheetViews>
  <sheetFormatPr defaultColWidth="8.6640625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197</v>
      </c>
      <c r="Z1" s="105"/>
      <c r="AA1" s="105"/>
      <c r="AB1" s="105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 x14ac:dyDescent="0.3">
      <c r="B6" s="155" t="s">
        <v>245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188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 x14ac:dyDescent="0.35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 x14ac:dyDescent="0.4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246</v>
      </c>
      <c r="Z8" s="139"/>
      <c r="AA8" s="139"/>
      <c r="AB8" s="140"/>
    </row>
    <row r="9" spans="2:29" ht="24.65" customHeight="1" thickBot="1" x14ac:dyDescent="0.4">
      <c r="Y9" s="97" t="s">
        <v>244</v>
      </c>
      <c r="Z9" s="98" t="s">
        <v>229</v>
      </c>
      <c r="AA9" s="141">
        <f>VLOOKUP(Z9,פריטים!$B$93:$C$94,2,FALSE)</f>
        <v>0</v>
      </c>
      <c r="AB9" s="141"/>
      <c r="AC9" s="96"/>
    </row>
    <row r="10" spans="2:29" ht="14.75" customHeight="1" x14ac:dyDescent="0.3">
      <c r="B10" s="142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198</v>
      </c>
      <c r="Z10" s="106"/>
      <c r="AA10" s="106"/>
      <c r="AB10" s="106"/>
    </row>
    <row r="11" spans="2:29" ht="14.75" customHeight="1" thickBot="1" x14ac:dyDescent="0.35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 x14ac:dyDescent="0.35">
      <c r="B12" s="144" t="s">
        <v>127</v>
      </c>
      <c r="C12" s="146" t="s">
        <v>233</v>
      </c>
      <c r="D12" s="147"/>
      <c r="E12" s="147"/>
      <c r="F12" s="148"/>
      <c r="G12" s="149" t="s">
        <v>53</v>
      </c>
      <c r="H12" s="150"/>
      <c r="I12" s="150"/>
      <c r="J12" s="165" t="s">
        <v>128</v>
      </c>
      <c r="K12" s="183"/>
      <c r="L12" s="170" t="s">
        <v>233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2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178</v>
      </c>
      <c r="Z16" s="123"/>
      <c r="AA16" s="123"/>
      <c r="AB16" s="90">
        <f>SUM(AB13:AB15)</f>
        <v>0</v>
      </c>
    </row>
    <row r="17" spans="2:29" s="62" customFormat="1" ht="14.75" customHeight="1" thickBot="1" x14ac:dyDescent="0.4">
      <c r="B17" s="144" t="s">
        <v>127</v>
      </c>
      <c r="C17" s="146" t="s">
        <v>233</v>
      </c>
      <c r="D17" s="147"/>
      <c r="E17" s="147"/>
      <c r="F17" s="148"/>
      <c r="G17" s="149" t="s">
        <v>53</v>
      </c>
      <c r="H17" s="150"/>
      <c r="I17" s="150"/>
      <c r="J17" s="165" t="s">
        <v>128</v>
      </c>
      <c r="K17" s="183"/>
      <c r="L17" s="170" t="s">
        <v>233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 x14ac:dyDescent="0.4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179</v>
      </c>
      <c r="Z18" s="125"/>
      <c r="AA18" s="128">
        <f>V11+V16+V21+V26+V31+V36+V41</f>
        <v>0</v>
      </c>
      <c r="AB18" s="129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 x14ac:dyDescent="0.4">
      <c r="B20" s="142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 x14ac:dyDescent="0.4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4" t="s">
        <v>127</v>
      </c>
      <c r="C22" s="146" t="s">
        <v>233</v>
      </c>
      <c r="D22" s="147"/>
      <c r="E22" s="147"/>
      <c r="F22" s="148"/>
      <c r="G22" s="149" t="s">
        <v>53</v>
      </c>
      <c r="H22" s="150"/>
      <c r="I22" s="150"/>
      <c r="J22" s="165" t="s">
        <v>128</v>
      </c>
      <c r="K22" s="183"/>
      <c r="L22" s="170" t="s">
        <v>233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 x14ac:dyDescent="0.4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2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 x14ac:dyDescent="0.4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45432</v>
      </c>
      <c r="Z26" s="108"/>
      <c r="AA26" s="108"/>
      <c r="AB26" s="109"/>
    </row>
    <row r="27" spans="2:29" s="62" customFormat="1" ht="14.75" customHeight="1" thickBot="1" x14ac:dyDescent="0.4">
      <c r="B27" s="144" t="s">
        <v>127</v>
      </c>
      <c r="C27" s="146" t="s">
        <v>233</v>
      </c>
      <c r="D27" s="147"/>
      <c r="E27" s="147"/>
      <c r="F27" s="148"/>
      <c r="G27" s="149" t="s">
        <v>53</v>
      </c>
      <c r="H27" s="150"/>
      <c r="I27" s="150"/>
      <c r="J27" s="165" t="s">
        <v>128</v>
      </c>
      <c r="K27" s="183"/>
      <c r="L27" s="170" t="s">
        <v>233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199</v>
      </c>
      <c r="Z28" s="100"/>
      <c r="AA28" s="100"/>
      <c r="AB28" s="101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200</v>
      </c>
      <c r="Z29" s="103"/>
      <c r="AA29" s="103"/>
      <c r="AB29" s="104"/>
      <c r="AC29" s="62"/>
    </row>
    <row r="30" spans="2:29" ht="14.75" customHeight="1" x14ac:dyDescent="0.35">
      <c r="B30" s="142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4" t="s">
        <v>127</v>
      </c>
      <c r="C32" s="146" t="s">
        <v>233</v>
      </c>
      <c r="D32" s="147"/>
      <c r="E32" s="147"/>
      <c r="F32" s="148"/>
      <c r="G32" s="149" t="s">
        <v>53</v>
      </c>
      <c r="H32" s="150"/>
      <c r="I32" s="150"/>
      <c r="J32" s="165" t="s">
        <v>128</v>
      </c>
      <c r="K32" s="183"/>
      <c r="L32" s="170" t="s">
        <v>233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 x14ac:dyDescent="0.4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2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4" t="s">
        <v>127</v>
      </c>
      <c r="C37" s="146" t="s">
        <v>233</v>
      </c>
      <c r="D37" s="147"/>
      <c r="E37" s="147"/>
      <c r="F37" s="148"/>
      <c r="G37" s="149" t="s">
        <v>53</v>
      </c>
      <c r="H37" s="150"/>
      <c r="I37" s="150"/>
      <c r="J37" s="165" t="s">
        <v>128</v>
      </c>
      <c r="K37" s="183"/>
      <c r="L37" s="170" t="s">
        <v>233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2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4" t="s">
        <v>127</v>
      </c>
      <c r="C42" s="146" t="s">
        <v>233</v>
      </c>
      <c r="D42" s="147"/>
      <c r="E42" s="147"/>
      <c r="F42" s="148"/>
      <c r="G42" s="149" t="s">
        <v>53</v>
      </c>
      <c r="H42" s="150"/>
      <c r="I42" s="150"/>
      <c r="J42" s="165" t="s">
        <v>128</v>
      </c>
      <c r="K42" s="183"/>
      <c r="L42" s="170" t="s">
        <v>233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cCv8DoQbU7JL5EAoMJqm05U9sclDWvrZpct+96PecIaoWx8xdr+8QFEjEqDcyiZa0NCmfCU0qw6ic5B4C3pFEw==" saltValue="7QJ5uA0mqiB2FBtRfmtsAQ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133" timePeriod="thisMonth">
      <formula>AND(MONTH(T7)=MONTH(TODAY()),YEAR(T7)=YEAR(TODAY()))</formula>
    </cfRule>
    <cfRule type="notContainsBlanks" dxfId="13" priority="179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ontainsText" dxfId="6" priority="209" operator="containsText" text="0">
      <formula>NOT(ISERROR(SEARCH("0",Y20)))</formula>
    </cfRule>
    <cfRule type="containsText" dxfId="5" priority="210" operator="containsText" text="0">
      <formula>NOT(ISERROR(SEARCH("0",Y20)))</formula>
    </cfRule>
    <cfRule type="cellIs" dxfId="4" priority="2" operator="lessThan">
      <formula>1</formula>
    </cfRule>
  </conditionalFormatting>
  <conditionalFormatting sqref="AA18:AB19">
    <cfRule type="cellIs" dxfId="3" priority="29" operator="greaterThanOrEqual">
      <formula>30</formula>
    </cfRule>
    <cfRule type="cellIs" dxfId="2" priority="30" operator="lessThan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B10" sqref="B10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242</v>
      </c>
      <c r="C6" s="1">
        <v>16.5</v>
      </c>
      <c r="E6" s="1" t="s">
        <v>55</v>
      </c>
      <c r="G6" s="1" t="s">
        <v>189</v>
      </c>
    </row>
    <row r="7" spans="2:7" x14ac:dyDescent="0.3">
      <c r="B7" s="1" t="s">
        <v>240</v>
      </c>
      <c r="C7" s="1">
        <v>20</v>
      </c>
      <c r="E7" s="1" t="s">
        <v>232</v>
      </c>
      <c r="G7" s="1" t="s">
        <v>231</v>
      </c>
    </row>
    <row r="8" spans="2:7" x14ac:dyDescent="0.3">
      <c r="B8" s="1" t="s">
        <v>239</v>
      </c>
      <c r="C8" s="1">
        <v>17</v>
      </c>
      <c r="E8" t="s">
        <v>186</v>
      </c>
      <c r="G8" s="1" t="s">
        <v>190</v>
      </c>
    </row>
    <row r="9" spans="2:7" x14ac:dyDescent="0.3">
      <c r="B9" s="1" t="s">
        <v>241</v>
      </c>
      <c r="C9" s="1">
        <v>23</v>
      </c>
      <c r="G9" s="1" t="s">
        <v>39</v>
      </c>
    </row>
    <row r="10" spans="2:7" x14ac:dyDescent="0.3">
      <c r="B10" s="1" t="s">
        <v>45</v>
      </c>
      <c r="C10" s="1">
        <v>19</v>
      </c>
      <c r="G10" s="1" t="s">
        <v>40</v>
      </c>
    </row>
    <row r="11" spans="2:7" x14ac:dyDescent="0.3">
      <c r="B11" s="1" t="s">
        <v>46</v>
      </c>
      <c r="C11" s="1">
        <v>23</v>
      </c>
      <c r="G11" s="1" t="s">
        <v>191</v>
      </c>
    </row>
    <row r="12" spans="2:7" x14ac:dyDescent="0.3">
      <c r="B12" s="1" t="s">
        <v>47</v>
      </c>
      <c r="C12" s="1">
        <v>24</v>
      </c>
    </row>
    <row r="13" spans="2:7" x14ac:dyDescent="0.3">
      <c r="B13" s="49" t="s">
        <v>48</v>
      </c>
      <c r="C13" s="1">
        <v>17</v>
      </c>
    </row>
    <row r="14" spans="2:7" x14ac:dyDescent="0.3">
      <c r="B14" s="49" t="s">
        <v>49</v>
      </c>
      <c r="C14" s="1">
        <v>50</v>
      </c>
    </row>
    <row r="15" spans="2:7" x14ac:dyDescent="0.3">
      <c r="B15" s="49" t="s">
        <v>50</v>
      </c>
      <c r="C15" s="1">
        <v>45</v>
      </c>
    </row>
    <row r="16" spans="2:7" x14ac:dyDescent="0.3">
      <c r="B16" s="49" t="s">
        <v>51</v>
      </c>
      <c r="C16" s="1">
        <v>25</v>
      </c>
    </row>
    <row r="17" spans="2:4" x14ac:dyDescent="0.3">
      <c r="B17" s="54" t="s">
        <v>77</v>
      </c>
      <c r="C17" s="1">
        <v>25</v>
      </c>
    </row>
    <row r="18" spans="2:4" x14ac:dyDescent="0.3">
      <c r="B18" s="54" t="s">
        <v>52</v>
      </c>
      <c r="C18" s="1">
        <v>25</v>
      </c>
    </row>
    <row r="19" spans="2:4" x14ac:dyDescent="0.3">
      <c r="B19" s="1" t="s">
        <v>78</v>
      </c>
      <c r="C19" s="1">
        <v>50</v>
      </c>
    </row>
    <row r="20" spans="2:4" x14ac:dyDescent="0.3">
      <c r="B20" s="1" t="s">
        <v>204</v>
      </c>
      <c r="C20" s="1">
        <v>14</v>
      </c>
    </row>
    <row r="21" spans="2:4" x14ac:dyDescent="0.3">
      <c r="B21" s="1" t="s">
        <v>43</v>
      </c>
      <c r="C21" s="1">
        <v>15</v>
      </c>
    </row>
    <row r="22" spans="2:4" x14ac:dyDescent="0.3">
      <c r="B22" s="1" t="s">
        <v>205</v>
      </c>
      <c r="C22" s="1">
        <v>10</v>
      </c>
    </row>
    <row r="23" spans="2:4" x14ac:dyDescent="0.3">
      <c r="B23" s="1" t="s">
        <v>206</v>
      </c>
      <c r="C23" s="1">
        <v>15</v>
      </c>
    </row>
    <row r="24" spans="2:4" x14ac:dyDescent="0.3">
      <c r="B24" s="1" t="s">
        <v>222</v>
      </c>
      <c r="C24" s="1">
        <v>30</v>
      </c>
    </row>
    <row r="25" spans="2:4" x14ac:dyDescent="0.3">
      <c r="B25" s="1" t="s">
        <v>219</v>
      </c>
      <c r="C25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45432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45439</v>
      </c>
    </row>
    <row r="35" spans="2:3" x14ac:dyDescent="0.3">
      <c r="B35" s="23" t="s">
        <v>232</v>
      </c>
      <c r="C35" s="46">
        <f ca="1">B29+3</f>
        <v>45435</v>
      </c>
    </row>
    <row r="36" spans="2:3" ht="14.5" thickBot="1" x14ac:dyDescent="0.35">
      <c r="B36" s="47" t="s">
        <v>186</v>
      </c>
      <c r="C36" s="48">
        <f ca="1">B29+3</f>
        <v>45435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92" t="s">
        <v>7</v>
      </c>
      <c r="C78" s="193"/>
      <c r="D78" s="8">
        <f>SUM(D76:D77)</f>
        <v>1</v>
      </c>
    </row>
    <row r="80" spans="2:5" x14ac:dyDescent="0.3">
      <c r="B80" s="190" t="s">
        <v>107</v>
      </c>
      <c r="C80" s="190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mergeCells count="2">
    <mergeCell ref="B80:C80"/>
    <mergeCell ref="B78:C78"/>
  </mergeCells>
  <conditionalFormatting sqref="D8:F8 G9 C12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topLeftCell="AF1" zoomScaleNormal="100" workbookViewId="0">
      <selection activeCell="AH15" sqref="AH15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2024-05-20T08:17:40Z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