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יום ירושלים תשפד/טפסי הזמנה/"/>
    </mc:Choice>
  </mc:AlternateContent>
  <xr:revisionPtr revIDLastSave="27" documentId="13_ncr:1_{DA79509E-8D65-46E1-A203-D67AFD71C955}" xr6:coauthVersionLast="47" xr6:coauthVersionMax="47" xr10:uidLastSave="{986AA9CA-22AD-4C28-A9E3-3706EAA7939C}"/>
  <workbookProtection workbookAlgorithmName="SHA-512" workbookHashValue="85MWWo7U3aMvFJmT7T5QUG7YFuEYpfsbyvZqNaIgNEP8wM+yuefz/ln616uTcD2gmgzHy4vvEGMhuDQGc91UhQ==" workbookSaltValue="q6MFr5ruzx5tEGkc13ZLEQ==" workbookSpinCount="100000" lockStructure="1"/>
  <bookViews>
    <workbookView showSheetTabs="0" xWindow="-110" yWindow="-110" windowWidth="19420" windowHeight="1030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<sst xmlns="http://schemas.openxmlformats.org/spreadsheetml/2006/main" count="602" uniqueCount="247">
  <si>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</si>
  <si>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</si>
  <si>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</si>
  <si>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</si>
  <si>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</si>
  <si>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</si>
  <si>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</si>
  <si>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</si>
  <si>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</si>
  <si>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</si>
  <si>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</si>
  <si>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</si>
  <si>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</si>
  <si>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</si>
  <si>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</si>
  <si>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</si>
  <si>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</si>
  <si>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</si>
  <si>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</si>
  <si>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</si>
  <si>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</si>
  <si>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</si>
  <si>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</si>
  <si>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</si>
  <si>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</si>
  <si>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</si>
  <si>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</si>
  <si>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</si>
  <si>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</si>
  <si>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</si>
  <si>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</si>
  <si>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</si>
  <si>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</si>
  <si>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</si>
  <si>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</si>
  <si>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</si>
  <si>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</si>
  <si>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</si>
  <si>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</si>
  <si>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</si>
  <si>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</si>
  <si>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</si>
  <si>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</si>
  <si>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</si>
  <si>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</si>
  <si>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</si>
  <si>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</si>
  <si>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</si>
  <si>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</si>
  <si>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</si>
  <si>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</si>
  <si>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</si>
  <si>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</si>
  <si>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</si>
  <si>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</si>
  <si>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</si>
  <si>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</si>
  <si>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</si>
  <si>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</si>
  <si>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</si>
  <si>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</si>
  <si>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</si>
  <si>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</si>
  <si>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</si>
  <si>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</si>
  <si>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</si>
  <si>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</si>
  <si>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</si>
  <si>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</si>
  <si>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</si>
  <si>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</si>
  <si>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</si>
  <si>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</si>
  <si>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</si>
  <si>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</si>
  <si>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</si>
  <si>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</si>
  <si>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</si>
  <si>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</si>
  <si>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</si>
  <si>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</si>
  <si>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</si>
  <si>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</si>
  <si>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</si>
  <si>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</si>
  <si>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</si>
  <si>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</si>
  <si>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</si>
  <si>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</si>
  <si>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</si>
  <si>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</si>
  <si>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</si>
  <si>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</si>
  <si>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</si>
  <si>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</si>
  <si>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</si>
  <si>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</si>
  <si>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</si>
  <si>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</si>
  <si>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</si>
  <si>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</si>
  <si>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</si>
  <si>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</si>
  <si>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</si>
  <si>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</si>
  <si>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</si>
  <si>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</si>
  <si>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</si>
  <si>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</si>
  <si>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</si>
  <si>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</si>
  <si>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</si>
  <si>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</si>
  <si>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</si>
  <si>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</si>
  <si>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</si>
  <si>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</si>
  <si>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</si>
  <si>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</si>
  <si>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</si>
  <si>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</si>
  <si>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</si>
  <si>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</si>
  <si>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</si>
  <si>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</si>
  <si>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</si>
  <si>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</si>
  <si>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</si>
  <si>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</si>
  <si>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</si>
  <si>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</si>
  <si>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</si>
  <si>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</si>
  <si>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</si>
  <si>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</si>
  <si>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</si>
  <si>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</si>
  <si>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</si>
  <si>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</si>
  <si>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</si>
  <si>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</si>
  <si>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</si>
  <si>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</si>
  <si>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</si>
  <si>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</si>
  <si>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</si>
  <si>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</si>
  <si>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</si>
  <si>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</si>
  <si>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</si>
  <si>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</si>
  <si>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</si>
  <si>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</si>
  <si>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</si>
  <si>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</si>
  <si>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</si>
  <si>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</si>
  <si>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</si>
  <si>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</si>
  <si>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</si>
  <si>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</si>
  <si>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</si>
  <si>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</si>
  <si>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</si>
  <si>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</si>
  <si>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</si>
  <si>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</si>
  <si>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</si>
  <si>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</si>
  <si>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</si>
  <si>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</si>
  <si>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</si>
  <si>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</si>
  <si>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</si>
  <si>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</si>
  <si>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</si>
  <si>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</si>
  <si>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</si>
  <si>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</si>
  <si>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</si>
  <si>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</si>
  <si>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</si>
  <si>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</si>
  <si>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</si>
  <si>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</si>
  <si>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</si>
  <si>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</si>
  <si>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</si>
  <si>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</si>
  <si>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</si>
  <si>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</si>
  <si>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</si>
  <si>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</si>
  <si>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</si>
  <si>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</si>
  <si>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</si>
  <si>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</si>
  <si>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</si>
  <si>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</si>
  <si>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</si>
  <si>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</si>
  <si>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</si>
  <si>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</si>
  <si>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</si>
  <si>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</si>
  <si>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</si>
  <si>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</si>
  <si>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</si>
  <si>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</si>
  <si>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</si>
  <si>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</si>
  <si>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</si>
  <si>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</si>
  <si>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</si>
  <si>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</si>
  <si>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</si>
  <si>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</si>
  <si>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</si>
  <si>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</si>
  <si>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</si>
  <si>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</si>
  <si>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</si>
  <si>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</si>
  <si>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</si>
  <si>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</si>
  <si>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</si>
  <si>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</si>
  <si>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</si>
  <si>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</si>
  <si>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</si>
  <si>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</si>
  <si>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</si>
  <si>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</si>
  <si>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</si>
  <si>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</si>
  <si>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</si>
  <si>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</si>
  <si>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</si>
  <si>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</si>
  <si>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</si>
  <si>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</si>
  <si>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</si>
  <si>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</si>
  <si>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</si>
  <si>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</si>
  <si>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</si>
  <si>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יעלה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</si>
</sst>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908336705" y="114300"/>
          <a:ext cx="8989695" cy="8181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1" dataDxfId="140">
  <autoFilter ref="N2:N12" xr:uid="{00000000-0009-0000-0100-000005000000}"/>
  <tableColumns count="1">
    <tableColumn id="1" xr3:uid="{00000000-0010-0000-0900-000001000000}" name="חולצת דרייפיט" dataDxfId="1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8" dataDxfId="137">
  <autoFilter ref="P2:P23" xr:uid="{00000000-0009-0000-0100-000006000000}"/>
  <tableColumns count="1">
    <tableColumn id="1" xr3:uid="{00000000-0010-0000-0A00-000001000000}" name="קפוצ'ון כובע וכיס" dataDxfId="136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5" dataDxfId="134">
  <autoFilter ref="R2:R23" xr:uid="{00000000-0009-0000-0100-000007000000}"/>
  <tableColumns count="1">
    <tableColumn id="1" xr3:uid="{00000000-0010-0000-0B00-000001000000}" name="סווצ'ר" dataDxfId="133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2" dataDxfId="131">
  <autoFilter ref="T2:T3" xr:uid="{00000000-0009-0000-0100-000008000000}"/>
  <tableColumns count="1">
    <tableColumn id="1" xr3:uid="{00000000-0010-0000-0C00-000001000000}" name="אמריקאית קצר " dataDxfId="1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29" dataDxfId="128">
  <autoFilter ref="V2:V3" xr:uid="{00000000-0009-0000-0100-000009000000}"/>
  <tableColumns count="1">
    <tableColumn id="1" xr3:uid="{00000000-0010-0000-0D00-000001000000}" name="אמריקאית 3/4" dataDxfId="127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6" dataDxfId="125">
  <autoFilter ref="X2:X3" xr:uid="{00000000-0009-0000-0100-00000A000000}"/>
  <tableColumns count="1">
    <tableColumn id="1" xr3:uid="{00000000-0010-0000-0E00-000001000000}" name="אמריקאית ארוך" dataDxfId="124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3" dataDxfId="122">
  <autoFilter ref="Z2:Z13" xr:uid="{00000000-0009-0000-0100-00000B000000}"/>
  <tableColumns count="1">
    <tableColumn id="1" xr3:uid="{00000000-0010-0000-0F00-000001000000}" name="טרנינג" dataDxfId="121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0" dataDxfId="119">
  <autoFilter ref="AJ2:AJ4" xr:uid="{00000000-0009-0000-0100-00000C000000}"/>
  <tableColumns count="1">
    <tableColumn id="1" xr3:uid="{00000000-0010-0000-1000-000001000000}" name="מכנס קצר" dataDxfId="118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7" dataDxfId="116">
  <autoFilter ref="AL2:AL4" xr:uid="{00000000-0009-0000-0100-00000D000000}"/>
  <tableColumns count="1">
    <tableColumn id="1" xr3:uid="{00000000-0010-0000-1100-000001000000}" name="בוקסר" dataDxfId="115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4" dataDxfId="113">
  <autoFilter ref="AN2:AN6" xr:uid="{00000000-0009-0000-0100-00000E000000}"/>
  <tableColumns count="1">
    <tableColumn id="1" xr3:uid="{00000000-0010-0000-1200-000001000000}" name="פליז חד צדדי" dataDxfId="1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5" totalsRowShown="0" headerRowDxfId="164" dataDxfId="163">
  <autoFilter ref="B4:C25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1" dataDxfId="110">
  <autoFilter ref="AP2:AP6" xr:uid="{00000000-0009-0000-0100-00000F000000}"/>
  <tableColumns count="1">
    <tableColumn id="1" xr3:uid="{00000000-0010-0000-1300-000001000000}" name="פליז דו צדדי" dataDxfId="109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8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7" dataDxfId="106">
  <autoFilter ref="AX2:AX15" xr:uid="{00000000-0009-0000-0100-000012000000}"/>
  <tableColumns count="1">
    <tableColumn id="1" xr3:uid="{00000000-0010-0000-1500-000001000000}" name="צבעי הדפס" dataDxfId="105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4" dataDxfId="103" tableBorderDxfId="102">
  <autoFilter ref="AZ2:AZ4" xr:uid="{00000000-0009-0000-0100-000015000000}"/>
  <tableColumns count="1">
    <tableColumn id="1" xr3:uid="{00000000-0010-0000-1600-000001000000}" name="הדפס לרקמה" dataDxfId="101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0" dataDxfId="99" tableBorderDxfId="98">
  <autoFilter ref="BB2:BB16" xr:uid="{00000000-0009-0000-0100-000018000000}"/>
  <tableColumns count="1">
    <tableColumn id="1" xr3:uid="{00000000-0010-0000-1700-000001000000}" name="הדפס צבעוני" dataDxfId="97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6" dataDxfId="95">
  <autoFilter ref="D2:D23" xr:uid="{00000000-0009-0000-0100-000019000000}"/>
  <tableColumns count="1">
    <tableColumn id="1" xr3:uid="{00000000-0010-0000-1800-000001000000}" name="מסיכת קורונה" dataDxfId="9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3" dataDxfId="92">
  <autoFilter ref="AB2:AB3" xr:uid="{00000000-0009-0000-0100-00001A000000}"/>
  <tableColumns count="1">
    <tableColumn id="1" xr3:uid="{00000000-0010-0000-1900-000001000000}" name="כובע מצחיה" dataDxfId="91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0" dataDxfId="89">
  <autoFilter ref="AD2:AD3" xr:uid="{00000000-0009-0000-0100-00001B000000}"/>
  <tableColumns count="1">
    <tableColumn id="1" xr3:uid="{00000000-0010-0000-1A00-000001000000}" name="כובע טמבל" dataDxfId="88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7" dataDxfId="86">
  <autoFilter ref="AF2:AF7" xr:uid="{00000000-0009-0000-0100-00001C000000}"/>
  <tableColumns count="1">
    <tableColumn id="1" xr3:uid="{00000000-0010-0000-1B00-000001000000}" name="חמצאוור חד צדדי" dataDxfId="85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4" dataDxfId="83">
  <autoFilter ref="AH2:AH7" xr:uid="{00000000-0009-0000-0100-00001D000000}"/>
  <tableColumns count="1">
    <tableColumn id="1" xr3:uid="{00000000-0010-0000-1C00-000001000000}" name="חמצאוור דו צדדי" dataDxfId="8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1" dataDxfId="80">
  <autoFilter ref="AR2:AR4" xr:uid="{00000000-0009-0000-0100-00001E000000}"/>
  <tableColumns count="1">
    <tableColumn id="1" xr3:uid="{00000000-0010-0000-1D00-000001000000}" name="סובלימציה" dataDxfId="79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8" dataDxfId="77">
  <autoFilter ref="AT2:AT3" xr:uid="{00000000-0009-0000-0100-00001F000000}"/>
  <tableColumns count="1">
    <tableColumn id="1" xr3:uid="{00000000-0010-0000-1E00-000001000000}" name="מלאי" dataDxfId="7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5" dataDxfId="74" tableBorderDxfId="73">
  <autoFilter ref="AV2:AV4" xr:uid="{00000000-0009-0000-0100-000020000000}"/>
  <tableColumns count="1">
    <tableColumn id="1" xr3:uid="{00000000-0010-0000-1F00-000001000000}" name="צבעי_סובלימציה" dataDxfId="7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152">
  <autoFilter ref="F2:F23" xr:uid="{00000000-0009-0000-0100-000001000000}"/>
  <tableColumns count="1">
    <tableColumn id="1" xr3:uid="{00000000-0010-0000-0500-000001000000}" name="טריקו קצר" dataDxfId="15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0" dataDxfId="149">
  <autoFilter ref="H2:H23" xr:uid="{00000000-0009-0000-0100-000002000000}"/>
  <tableColumns count="1">
    <tableColumn id="1" xr3:uid="{00000000-0010-0000-0600-000001000000}" name="טריקו 3/4" dataDxfId="148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7" dataDxfId="146">
  <autoFilter ref="J2:J23" xr:uid="{00000000-0009-0000-0100-000003000000}"/>
  <tableColumns count="1">
    <tableColumn id="1" xr3:uid="{00000000-0010-0000-0700-000001000000}" name="טריקו ארוך" dataDxfId="145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4" dataDxfId="143">
  <autoFilter ref="L2:L23" xr:uid="{00000000-0009-0000-0100-000004000000}"/>
  <tableColumns count="1">
    <tableColumn id="1" xr3:uid="{00000000-0010-0000-0800-000001000000}" name="טריקו גופיה" dataDxfId="142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zoomScaleNormal="100" zoomScaleSheetLayoutView="100" workbookViewId="0">
      <selection activeCell="B7" sqref="B7:C7"/>
    </sheetView>
  </sheetViews>
  <sheetFormatPr defaultColWidth="8.6640625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197</v>
      </c>
      <c r="Z1" s="105"/>
      <c r="AA1" s="105"/>
      <c r="AB1" s="105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 x14ac:dyDescent="0.3">
      <c r="B6" s="155" t="s">
        <v>245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188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 x14ac:dyDescent="0.35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 x14ac:dyDescent="0.4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246</v>
      </c>
      <c r="Z8" s="139"/>
      <c r="AA8" s="139"/>
      <c r="AB8" s="140"/>
    </row>
    <row r="9" spans="2:29" ht="24.65" customHeight="1" thickBot="1" x14ac:dyDescent="0.4">
      <c r="Y9" s="97" t="s">
        <v>244</v>
      </c>
      <c r="Z9" s="98" t="s">
        <v>229</v>
      </c>
      <c r="AA9" s="141">
        <f>VLOOKUP(Z9,פריטים!$B$93:$C$94,2,FALSE)</f>
        <v>0</v>
      </c>
      <c r="AB9" s="141"/>
      <c r="AC9" s="96"/>
    </row>
    <row r="10" spans="2:29" ht="14.75" customHeight="1" x14ac:dyDescent="0.3">
      <c r="B10" s="142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198</v>
      </c>
      <c r="Z10" s="106"/>
      <c r="AA10" s="106"/>
      <c r="AB10" s="106"/>
    </row>
    <row r="11" spans="2:29" ht="14.75" customHeight="1" thickBot="1" x14ac:dyDescent="0.35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 x14ac:dyDescent="0.35">
      <c r="B12" s="144" t="s">
        <v>127</v>
      </c>
      <c r="C12" s="146" t="s">
        <v>233</v>
      </c>
      <c r="D12" s="147"/>
      <c r="E12" s="147"/>
      <c r="F12" s="148"/>
      <c r="G12" s="149" t="s">
        <v>53</v>
      </c>
      <c r="H12" s="150"/>
      <c r="I12" s="150"/>
      <c r="J12" s="165" t="s">
        <v>128</v>
      </c>
      <c r="K12" s="183"/>
      <c r="L12" s="170" t="s">
        <v>233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42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178</v>
      </c>
      <c r="Z16" s="123"/>
      <c r="AA16" s="123"/>
      <c r="AB16" s="90">
        <f>SUM(AB13:AB15)</f>
        <v>0</v>
      </c>
    </row>
    <row r="17" spans="2:29" s="62" customFormat="1" ht="14.75" customHeight="1" thickBot="1" x14ac:dyDescent="0.4">
      <c r="B17" s="144" t="s">
        <v>127</v>
      </c>
      <c r="C17" s="146" t="s">
        <v>233</v>
      </c>
      <c r="D17" s="147"/>
      <c r="E17" s="147"/>
      <c r="F17" s="148"/>
      <c r="G17" s="149" t="s">
        <v>53</v>
      </c>
      <c r="H17" s="150"/>
      <c r="I17" s="150"/>
      <c r="J17" s="165" t="s">
        <v>128</v>
      </c>
      <c r="K17" s="183"/>
      <c r="L17" s="170" t="s">
        <v>233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 x14ac:dyDescent="0.4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179</v>
      </c>
      <c r="Z18" s="125"/>
      <c r="AA18" s="128">
        <f>V11+V16+V21+V26+V31+V36+V41</f>
        <v>0</v>
      </c>
      <c r="AB18" s="129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 x14ac:dyDescent="0.4">
      <c r="B20" s="142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 x14ac:dyDescent="0.4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44" t="s">
        <v>127</v>
      </c>
      <c r="C22" s="146" t="s">
        <v>233</v>
      </c>
      <c r="D22" s="147"/>
      <c r="E22" s="147"/>
      <c r="F22" s="148"/>
      <c r="G22" s="149" t="s">
        <v>53</v>
      </c>
      <c r="H22" s="150"/>
      <c r="I22" s="150"/>
      <c r="J22" s="165" t="s">
        <v>128</v>
      </c>
      <c r="K22" s="183"/>
      <c r="L22" s="170" t="s">
        <v>233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 x14ac:dyDescent="0.4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42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 x14ac:dyDescent="0.4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45432</v>
      </c>
      <c r="Z26" s="108"/>
      <c r="AA26" s="108"/>
      <c r="AB26" s="109"/>
    </row>
    <row r="27" spans="2:29" s="62" customFormat="1" ht="14.75" customHeight="1" thickBot="1" x14ac:dyDescent="0.4">
      <c r="B27" s="144" t="s">
        <v>127</v>
      </c>
      <c r="C27" s="146" t="s">
        <v>233</v>
      </c>
      <c r="D27" s="147"/>
      <c r="E27" s="147"/>
      <c r="F27" s="148"/>
      <c r="G27" s="149" t="s">
        <v>53</v>
      </c>
      <c r="H27" s="150"/>
      <c r="I27" s="150"/>
      <c r="J27" s="165" t="s">
        <v>128</v>
      </c>
      <c r="K27" s="183"/>
      <c r="L27" s="170" t="s">
        <v>233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199</v>
      </c>
      <c r="Z28" s="100"/>
      <c r="AA28" s="100"/>
      <c r="AB28" s="101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200</v>
      </c>
      <c r="Z29" s="103"/>
      <c r="AA29" s="103"/>
      <c r="AB29" s="104"/>
      <c r="AC29" s="62"/>
    </row>
    <row r="30" spans="2:29" ht="14.75" customHeight="1" x14ac:dyDescent="0.35">
      <c r="B30" s="142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44" t="s">
        <v>127</v>
      </c>
      <c r="C32" s="146" t="s">
        <v>233</v>
      </c>
      <c r="D32" s="147"/>
      <c r="E32" s="147"/>
      <c r="F32" s="148"/>
      <c r="G32" s="149" t="s">
        <v>53</v>
      </c>
      <c r="H32" s="150"/>
      <c r="I32" s="150"/>
      <c r="J32" s="165" t="s">
        <v>128</v>
      </c>
      <c r="K32" s="183"/>
      <c r="L32" s="170" t="s">
        <v>233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 x14ac:dyDescent="0.4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42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44" t="s">
        <v>127</v>
      </c>
      <c r="C37" s="146" t="s">
        <v>233</v>
      </c>
      <c r="D37" s="147"/>
      <c r="E37" s="147"/>
      <c r="F37" s="148"/>
      <c r="G37" s="149" t="s">
        <v>53</v>
      </c>
      <c r="H37" s="150"/>
      <c r="I37" s="150"/>
      <c r="J37" s="165" t="s">
        <v>128</v>
      </c>
      <c r="K37" s="183"/>
      <c r="L37" s="170" t="s">
        <v>233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42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44" t="s">
        <v>127</v>
      </c>
      <c r="C42" s="146" t="s">
        <v>233</v>
      </c>
      <c r="D42" s="147"/>
      <c r="E42" s="147"/>
      <c r="F42" s="148"/>
      <c r="G42" s="149" t="s">
        <v>53</v>
      </c>
      <c r="H42" s="150"/>
      <c r="I42" s="150"/>
      <c r="J42" s="165" t="s">
        <v>128</v>
      </c>
      <c r="K42" s="183"/>
      <c r="L42" s="170" t="s">
        <v>233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F8UhaBOET5c6LsTWPsMtg/WjmbVK34A3u+xOPCbWBXpBEsY+CgHHphT4AsGgRVBh5QF6t3KAR60B36VPR7iyDg==" saltValue="ZBY9LhwUeuRiftFoEaRpBw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B10">
    <cfRule type="expression" dxfId="71" priority="132">
      <formula>$V$11&gt;0</formula>
    </cfRule>
  </conditionalFormatting>
  <conditionalFormatting sqref="B15">
    <cfRule type="expression" dxfId="70" priority="116">
      <formula>$V$16&gt;0</formula>
    </cfRule>
  </conditionalFormatting>
  <conditionalFormatting sqref="B20">
    <cfRule type="expression" dxfId="69" priority="92">
      <formula>V21&gt;0</formula>
    </cfRule>
  </conditionalFormatting>
  <conditionalFormatting sqref="B25">
    <cfRule type="expression" dxfId="68" priority="73">
      <formula>V26&gt;0</formula>
    </cfRule>
  </conditionalFormatting>
  <conditionalFormatting sqref="B30">
    <cfRule type="expression" dxfId="67" priority="60">
      <formula>V31&gt;0</formula>
    </cfRule>
  </conditionalFormatting>
  <conditionalFormatting sqref="B35">
    <cfRule type="expression" dxfId="66" priority="42">
      <formula>V36&gt;0</formula>
    </cfRule>
  </conditionalFormatting>
  <conditionalFormatting sqref="B40">
    <cfRule type="expression" dxfId="65" priority="33">
      <formula>V41&gt;0</formula>
    </cfRule>
  </conditionalFormatting>
  <conditionalFormatting sqref="B15:W18">
    <cfRule type="expression" dxfId="64" priority="95">
      <formula>$V$11=0</formula>
    </cfRule>
  </conditionalFormatting>
  <conditionalFormatting sqref="B20:W23">
    <cfRule type="expression" dxfId="63" priority="85">
      <formula>$V$16=0</formula>
    </cfRule>
  </conditionalFormatting>
  <conditionalFormatting sqref="B25:W28">
    <cfRule type="expression" dxfId="62" priority="67">
      <formula>$V$21=0</formula>
    </cfRule>
  </conditionalFormatting>
  <conditionalFormatting sqref="B30:W33">
    <cfRule type="expression" dxfId="61" priority="58">
      <formula>$V$26=0</formula>
    </cfRule>
  </conditionalFormatting>
  <conditionalFormatting sqref="B35:W38">
    <cfRule type="expression" dxfId="60" priority="40">
      <formula>$V$31=0</formula>
    </cfRule>
  </conditionalFormatting>
  <conditionalFormatting sqref="B40:W43">
    <cfRule type="expression" dxfId="59" priority="31">
      <formula>$V$36=0</formula>
    </cfRule>
  </conditionalFormatting>
  <conditionalFormatting sqref="G13:I13 W13">
    <cfRule type="containsText" dxfId="46" priority="130" operator="containsText" text="בחר ↓">
      <formula>NOT(ISERROR(SEARCH("בחר ↓",G13)))</formula>
    </cfRule>
  </conditionalFormatting>
  <conditionalFormatting sqref="G18:I18 W18">
    <cfRule type="containsText" dxfId="45" priority="114" operator="containsText" text="בחר ↓">
      <formula>NOT(ISERROR(SEARCH("בחר ↓",G18)))</formula>
    </cfRule>
  </conditionalFormatting>
  <conditionalFormatting sqref="G23:I23 W23">
    <cfRule type="containsText" dxfId="44" priority="91" operator="containsText" text="בחר ↓">
      <formula>NOT(ISERROR(SEARCH("בחר ↓",G23)))</formula>
    </cfRule>
  </conditionalFormatting>
  <conditionalFormatting sqref="G28:I28 W28">
    <cfRule type="containsText" dxfId="43" priority="72" operator="containsText" text="בחר ↓">
      <formula>NOT(ISERROR(SEARCH("בחר ↓",G28)))</formula>
    </cfRule>
  </conditionalFormatting>
  <conditionalFormatting sqref="G33:I33 W33">
    <cfRule type="containsText" dxfId="42" priority="59" operator="containsText" text="בחר ↓">
      <formula>NOT(ISERROR(SEARCH("בחר ↓",G33)))</formula>
    </cfRule>
  </conditionalFormatting>
  <conditionalFormatting sqref="G38:I38 W38">
    <cfRule type="containsText" dxfId="41" priority="41" operator="containsText" text="בחר ↓">
      <formula>NOT(ISERROR(SEARCH("בחר ↓",G38)))</formula>
    </cfRule>
  </conditionalFormatting>
  <conditionalFormatting sqref="G43:I43 W43">
    <cfRule type="containsText" dxfId="40" priority="32" operator="containsText" text="בחר ↓">
      <formula>NOT(ISERROR(SEARCH("בחר ↓",G43)))</formula>
    </cfRule>
  </conditionalFormatting>
  <conditionalFormatting sqref="G14:N14">
    <cfRule type="expression" dxfId="39" priority="23">
      <formula>$V$11&gt;0</formula>
    </cfRule>
  </conditionalFormatting>
  <conditionalFormatting sqref="G24:N24">
    <cfRule type="expression" dxfId="38" priority="21">
      <formula>$V$21&gt;0</formula>
    </cfRule>
  </conditionalFormatting>
  <conditionalFormatting sqref="G29:N29">
    <cfRule type="expression" dxfId="37" priority="20">
      <formula>$V$11&gt;0</formula>
    </cfRule>
  </conditionalFormatting>
  <conditionalFormatting sqref="G34:N34">
    <cfRule type="expression" dxfId="36" priority="19">
      <formula>$V$11&gt;0</formula>
    </cfRule>
  </conditionalFormatting>
  <conditionalFormatting sqref="G39:N39">
    <cfRule type="expression" dxfId="35" priority="18">
      <formula>$V$11&gt;0</formula>
    </cfRule>
  </conditionalFormatting>
  <conditionalFormatting sqref="G11:U11">
    <cfRule type="notContainsBlanks" dxfId="33" priority="180">
      <formula>LEN(TRIM(G11))&gt;0</formula>
    </cfRule>
  </conditionalFormatting>
  <conditionalFormatting sqref="G16:U16">
    <cfRule type="notContainsBlanks" dxfId="31" priority="118">
      <formula>LEN(TRIM(G16))&gt;0</formula>
    </cfRule>
  </conditionalFormatting>
  <conditionalFormatting sqref="G21:U21">
    <cfRule type="notContainsBlanks" dxfId="29" priority="93">
      <formula>LEN(TRIM(G21))&gt;0</formula>
    </cfRule>
  </conditionalFormatting>
  <conditionalFormatting sqref="G26:U26">
    <cfRule type="notContainsBlanks" dxfId="28" priority="74">
      <formula>LEN(TRIM(G26))&gt;0</formula>
    </cfRule>
  </conditionalFormatting>
  <conditionalFormatting sqref="G31:U31">
    <cfRule type="notContainsBlanks" dxfId="26" priority="61">
      <formula>LEN(TRIM(G31))&gt;0</formula>
    </cfRule>
  </conditionalFormatting>
  <conditionalFormatting sqref="G36:U36">
    <cfRule type="notContainsBlanks" dxfId="24" priority="43">
      <formula>LEN(TRIM(G36))&gt;0</formula>
    </cfRule>
  </conditionalFormatting>
  <conditionalFormatting sqref="G41:U41">
    <cfRule type="notContainsBlanks" dxfId="22" priority="34">
      <formula>LEN(TRIM(G41))&gt;0</formula>
    </cfRule>
  </conditionalFormatting>
  <conditionalFormatting sqref="H19:N19">
    <cfRule type="expression" dxfId="21" priority="17">
      <formula>$V$16&gt;0</formula>
    </cfRule>
  </conditionalFormatting>
  <conditionalFormatting sqref="O7:S7">
    <cfRule type="containsText" dxfId="16" priority="166" operator="containsText" text="בחר">
      <formula>NOT(ISERROR(SEARCH("בחר",O7)))</formula>
    </cfRule>
  </conditionalFormatting>
  <conditionalFormatting sqref="T7:W7">
    <cfRule type="timePeriod" dxfId="15" priority="133" timePeriod="thisMonth">
      <formula>AND(MONTH(T7)=MONTH(TODAY()),YEAR(T7)=YEAR(TODAY()))</formula>
    </cfRule>
    <cfRule type="notContainsBlanks" dxfId="13" priority="179">
      <formula>LEN(TRIM(T7))&gt;0</formula>
    </cfRule>
  </conditionalFormatting>
  <conditionalFormatting sqref="Y1:AB1">
    <cfRule type="expression" dxfId="12" priority="231">
      <formula>$Y$2&gt;0</formula>
    </cfRule>
  </conditionalFormatting>
  <conditionalFormatting sqref="Y2:AB7">
    <cfRule type="cellIs" dxfId="11" priority="9" operator="greaterThan">
      <formula>0</formula>
    </cfRule>
  </conditionalFormatting>
  <conditionalFormatting sqref="Y8:AB9">
    <cfRule type="expression" dxfId="10" priority="1">
      <formula>$Y$2&gt;0</formula>
    </cfRule>
  </conditionalFormatting>
  <conditionalFormatting sqref="Y20:AB20">
    <cfRule type="containsText" dxfId="6" priority="209" operator="containsText" text="0">
      <formula>NOT(ISERROR(SEARCH("0",Y20)))</formula>
    </cfRule>
    <cfRule type="containsText" dxfId="5" priority="210" operator="containsText" text="0">
      <formula>NOT(ISERROR(SEARCH("0",Y20)))</formula>
    </cfRule>
    <cfRule type="cellIs" dxfId="4" priority="2" operator="lessThan">
      <formula>1</formula>
    </cfRule>
  </conditionalFormatting>
  <conditionalFormatting sqref="AA18:AB19">
    <cfRule type="cellIs" dxfId="3" priority="29" operator="greaterThanOrEqual">
      <formula>30</formula>
    </cfRule>
    <cfRule type="cellIs" dxfId="2" priority="30" operator="lessThan">
      <formula>30</formula>
    </cfRule>
  </conditionalFormatting>
  <conditionalFormatting sqref="AC9">
    <cfRule type="expression" dxfId="1" priority="3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B10" sqref="B10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242</v>
      </c>
      <c r="C6" s="1">
        <v>16.5</v>
      </c>
      <c r="E6" s="1" t="s">
        <v>55</v>
      </c>
      <c r="G6" s="1" t="s">
        <v>189</v>
      </c>
    </row>
    <row r="7" spans="2:7" x14ac:dyDescent="0.3">
      <c r="B7" s="1" t="s">
        <v>240</v>
      </c>
      <c r="C7" s="1">
        <v>20</v>
      </c>
      <c r="E7" s="1" t="s">
        <v>232</v>
      </c>
      <c r="G7" s="1" t="s">
        <v>231</v>
      </c>
    </row>
    <row r="8" spans="2:7" x14ac:dyDescent="0.3">
      <c r="B8" s="1" t="s">
        <v>239</v>
      </c>
      <c r="C8" s="1">
        <v>17</v>
      </c>
      <c r="E8" t="s">
        <v>186</v>
      </c>
      <c r="G8" s="1" t="s">
        <v>190</v>
      </c>
    </row>
    <row r="9" spans="2:7" x14ac:dyDescent="0.3">
      <c r="B9" s="1" t="s">
        <v>241</v>
      </c>
      <c r="C9" s="1">
        <v>23</v>
      </c>
      <c r="G9" s="1" t="s">
        <v>39</v>
      </c>
    </row>
    <row r="10" spans="2:7" x14ac:dyDescent="0.3">
      <c r="B10" s="1" t="s">
        <v>45</v>
      </c>
      <c r="C10" s="1">
        <v>19</v>
      </c>
      <c r="G10" s="1" t="s">
        <v>40</v>
      </c>
    </row>
    <row r="11" spans="2:7" x14ac:dyDescent="0.3">
      <c r="B11" s="1" t="s">
        <v>46</v>
      </c>
      <c r="C11" s="1">
        <v>23</v>
      </c>
      <c r="G11" s="1" t="s">
        <v>191</v>
      </c>
    </row>
    <row r="12" spans="2:7" x14ac:dyDescent="0.3">
      <c r="B12" s="1" t="s">
        <v>47</v>
      </c>
      <c r="C12" s="1">
        <v>24</v>
      </c>
    </row>
    <row r="13" spans="2:7" x14ac:dyDescent="0.3">
      <c r="B13" s="49" t="s">
        <v>48</v>
      </c>
      <c r="C13" s="1">
        <v>17</v>
      </c>
    </row>
    <row r="14" spans="2:7" x14ac:dyDescent="0.3">
      <c r="B14" s="49" t="s">
        <v>49</v>
      </c>
      <c r="C14" s="1">
        <v>50</v>
      </c>
    </row>
    <row r="15" spans="2:7" x14ac:dyDescent="0.3">
      <c r="B15" s="49" t="s">
        <v>50</v>
      </c>
      <c r="C15" s="1">
        <v>45</v>
      </c>
    </row>
    <row r="16" spans="2:7" x14ac:dyDescent="0.3">
      <c r="B16" s="49" t="s">
        <v>51</v>
      </c>
      <c r="C16" s="1">
        <v>25</v>
      </c>
    </row>
    <row r="17" spans="2:4" x14ac:dyDescent="0.3">
      <c r="B17" s="54" t="s">
        <v>77</v>
      </c>
      <c r="C17" s="1">
        <v>25</v>
      </c>
    </row>
    <row r="18" spans="2:4" x14ac:dyDescent="0.3">
      <c r="B18" s="54" t="s">
        <v>52</v>
      </c>
      <c r="C18" s="1">
        <v>25</v>
      </c>
    </row>
    <row r="19" spans="2:4" x14ac:dyDescent="0.3">
      <c r="B19" s="1" t="s">
        <v>78</v>
      </c>
      <c r="C19" s="1">
        <v>50</v>
      </c>
    </row>
    <row r="20" spans="2:4" x14ac:dyDescent="0.3">
      <c r="B20" s="1" t="s">
        <v>204</v>
      </c>
      <c r="C20" s="1">
        <v>14</v>
      </c>
    </row>
    <row r="21" spans="2:4" x14ac:dyDescent="0.3">
      <c r="B21" s="1" t="s">
        <v>43</v>
      </c>
      <c r="C21" s="1">
        <v>15</v>
      </c>
    </row>
    <row r="22" spans="2:4" x14ac:dyDescent="0.3">
      <c r="B22" s="1" t="s">
        <v>205</v>
      </c>
      <c r="C22" s="1">
        <v>10</v>
      </c>
    </row>
    <row r="23" spans="2:4" x14ac:dyDescent="0.3">
      <c r="B23" s="1" t="s">
        <v>206</v>
      </c>
      <c r="C23" s="1">
        <v>15</v>
      </c>
    </row>
    <row r="24" spans="2:4" x14ac:dyDescent="0.3">
      <c r="B24" s="1" t="s">
        <v>222</v>
      </c>
      <c r="C24" s="1">
        <v>30</v>
      </c>
    </row>
    <row r="25" spans="2:4" x14ac:dyDescent="0.3">
      <c r="B25" s="1" t="s">
        <v>219</v>
      </c>
      <c r="C25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45432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45439</v>
      </c>
    </row>
    <row r="35" spans="2:3" x14ac:dyDescent="0.3">
      <c r="B35" s="23" t="s">
        <v>232</v>
      </c>
      <c r="C35" s="46">
        <f ca="1">B29+3</f>
        <v>45435</v>
      </c>
    </row>
    <row r="36" spans="2:3" ht="14.5" thickBot="1" x14ac:dyDescent="0.35">
      <c r="B36" s="47" t="s">
        <v>186</v>
      </c>
      <c r="C36" s="48">
        <f ca="1">B29+3</f>
        <v>45435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92" t="s">
        <v>7</v>
      </c>
      <c r="C78" s="193"/>
      <c r="D78" s="8">
        <f>SUM(D76:D77)</f>
        <v>1</v>
      </c>
    </row>
    <row r="80" spans="2:5" x14ac:dyDescent="0.3">
      <c r="B80" s="190" t="s">
        <v>107</v>
      </c>
      <c r="C80" s="190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mergeCells count="2">
    <mergeCell ref="B80:C80"/>
    <mergeCell ref="B78:C78"/>
  </mergeCells>
  <conditionalFormatting sqref="D8:F8 G9 C12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topLeftCell="AF1" zoomScaleNormal="100" workbookViewId="0">
      <selection activeCell="AH15" sqref="AH15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2024-05-20T08:19:39Z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