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ד/טפסי הזמנה/"/>
    </mc:Choice>
  </mc:AlternateContent>
  <xr:revisionPtr revIDLastSave="29" documentId="13_ncr:1_{DA79509E-8D65-46E1-A203-D67AFD71C955}" xr6:coauthVersionLast="47" xr6:coauthVersionMax="47" xr10:uidLastSave="{B8A8DE8C-2016-4AAC-9BC9-E7DF7B89318C}"/>
  <workbookProtection workbookAlgorithmName="SHA-512" workbookHashValue="85MWWo7U3aMvFJmT7T5QUG7YFuEYpfsbyvZqNaIgNEP8wM+yuefz/ln616uTcD2gmgzHy4vvEGMhuDQGc91UhQ==" workbookSaltValue="q6MFr5ruzx5tEGkc13ZLE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<sst xmlns="http://schemas.openxmlformats.org/spreadsheetml/2006/main" count="602" uniqueCount="247">
  <si>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</si>
  <si>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</si>
  <si>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</si>
  <si>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</si>
  <si>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</si>
  <si>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</si>
  <si>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</si>
  <si>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</si>
  <si>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</si>
  <si>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</si>
  <si>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</si>
  <si>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</si>
  <si>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</si>
  <si>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</si>
  <si>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</si>
  <si>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</si>
  <si>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</si>
  <si>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</si>
  <si>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</si>
  <si>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</si>
  <si>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</si>
  <si>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</si>
  <si>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</si>
  <si>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</si>
  <si>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</si>
  <si>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</si>
  <si>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</si>
  <si>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</si>
  <si>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</si>
  <si>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</si>
  <si>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</si>
  <si>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</si>
  <si>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</si>
  <si>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</si>
  <si>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</si>
  <si>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</si>
  <si>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</si>
  <si>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</si>
  <si>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</si>
  <si>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</si>
  <si>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</si>
  <si>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</si>
  <si>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</si>
  <si>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</si>
  <si>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</si>
  <si>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</si>
  <si>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</si>
  <si>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</si>
  <si>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</si>
  <si>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</si>
  <si>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</si>
  <si>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</si>
  <si>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</si>
  <si>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</si>
  <si>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</si>
  <si>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</si>
  <si>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</si>
  <si>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</si>
  <si>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</si>
  <si>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</si>
  <si>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</si>
  <si>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</si>
  <si>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</si>
  <si>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</si>
  <si>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</si>
  <si>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</si>
  <si>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</si>
  <si>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</si>
  <si>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</si>
  <si>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</si>
  <si>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</si>
  <si>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</si>
  <si>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</si>
  <si>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</si>
  <si>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</si>
  <si>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</si>
  <si>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</si>
  <si>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</si>
  <si>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</si>
  <si>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</si>
  <si>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</si>
  <si>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</si>
  <si>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</si>
  <si>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</si>
  <si>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</si>
  <si>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</si>
  <si>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</si>
  <si>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</si>
  <si>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</si>
  <si>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</si>
  <si>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</si>
  <si>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</si>
  <si>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</si>
  <si>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</si>
  <si>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</si>
  <si>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</si>
  <si>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</si>
  <si>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</si>
  <si>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</si>
  <si>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</si>
  <si>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</si>
  <si>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</si>
  <si>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</si>
  <si>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</si>
  <si>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</si>
  <si>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</si>
  <si>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</si>
  <si>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</si>
  <si>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</si>
  <si>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</si>
  <si>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</si>
  <si>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</si>
  <si>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</si>
  <si>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</si>
  <si>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</si>
  <si>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</si>
  <si>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</si>
  <si>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</si>
  <si>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</si>
  <si>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</si>
  <si>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</si>
  <si>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</si>
  <si>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</si>
  <si>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</si>
  <si>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</si>
  <si>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</si>
  <si>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</si>
  <si>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</si>
  <si>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</si>
  <si>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</si>
  <si>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</si>
  <si>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</si>
  <si>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</si>
  <si>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</si>
  <si>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</si>
  <si>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</si>
  <si>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</si>
  <si>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</si>
  <si>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</si>
  <si>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</si>
  <si>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</si>
  <si>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</si>
  <si>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</si>
  <si>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</si>
  <si>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</si>
  <si>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</si>
  <si>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</si>
  <si>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</si>
  <si>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</si>
  <si>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</si>
  <si>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</si>
  <si>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</si>
  <si>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</si>
  <si>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</si>
  <si>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</si>
  <si>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</si>
  <si>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</si>
  <si>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</si>
  <si>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</si>
  <si>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</si>
  <si>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</si>
  <si>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</si>
  <si>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</si>
  <si>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</si>
  <si>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</si>
  <si>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</si>
  <si>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</si>
  <si>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</si>
  <si>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</si>
  <si>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</si>
  <si>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</si>
  <si>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</si>
  <si>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</si>
  <si>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</si>
  <si>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</si>
  <si>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</si>
  <si>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</si>
  <si>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</si>
  <si>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</si>
  <si>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</si>
  <si>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</si>
  <si>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</si>
  <si>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</si>
  <si>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</si>
  <si>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</si>
  <si>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</si>
  <si>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</si>
  <si>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</si>
  <si>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</si>
  <si>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</si>
  <si>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</si>
  <si>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</si>
  <si>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</si>
  <si>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</si>
  <si>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</si>
  <si>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</si>
  <si>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</si>
  <si>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</si>
  <si>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</si>
  <si>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</si>
  <si>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</si>
  <si>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</si>
  <si>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</si>
  <si>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</si>
  <si>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</si>
  <si>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</si>
  <si>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</si>
  <si>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</si>
  <si>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</si>
  <si>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</si>
  <si>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</si>
  <si>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</si>
  <si>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</si>
  <si>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</si>
  <si>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</si>
  <si>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</si>
  <si>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</si>
  <si>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</si>
  <si>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</si>
  <si>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</si>
  <si>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</si>
  <si>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</si>
  <si>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</si>
  <si>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</si>
  <si>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</si>
  <si>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</si>
  <si>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</si>
  <si>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</si>
  <si>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</si>
  <si>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</si>
  <si>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</si>
  <si>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</si>
  <si>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</si>
  <si>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</si>
  <si>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</si>
  <si>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</si>
  <si>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</si>
  <si>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</si>
  <si>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</si>
  <si>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</si>
  <si>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</si>
  <si>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</si>
  <si>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</si>
  <si>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</si>
  <si>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</si>
  <si>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</si>
  <si>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פוזן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</si>
</sst>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3" t="s">
        <v>197</v>
      </c>
      <c r="Z1" s="153"/>
      <c r="AA1" s="153"/>
      <c r="AB1" s="153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0"/>
      <c r="Z2" s="181"/>
      <c r="AA2" s="181"/>
      <c r="AB2" s="182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3"/>
      <c r="Z3" s="184"/>
      <c r="AA3" s="184"/>
      <c r="AB3" s="185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3"/>
      <c r="Z4" s="184"/>
      <c r="AA4" s="184"/>
      <c r="AB4" s="185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3"/>
      <c r="Z5" s="184"/>
      <c r="AA5" s="184"/>
      <c r="AB5" s="185"/>
    </row>
    <row r="6" spans="2:29" ht="20.399999999999999" customHeight="1" x14ac:dyDescent="0.3">
      <c r="B6" s="134" t="s">
        <v>245</v>
      </c>
      <c r="C6" s="124"/>
      <c r="D6" s="124" t="s">
        <v>113</v>
      </c>
      <c r="E6" s="124"/>
      <c r="F6" s="140" t="s">
        <v>10</v>
      </c>
      <c r="G6" s="141"/>
      <c r="H6" s="141"/>
      <c r="I6" s="142"/>
      <c r="J6" s="124" t="s">
        <v>8</v>
      </c>
      <c r="K6" s="124"/>
      <c r="L6" s="124"/>
      <c r="M6" s="124"/>
      <c r="N6" s="124"/>
      <c r="O6" s="124" t="s">
        <v>9</v>
      </c>
      <c r="P6" s="124"/>
      <c r="Q6" s="125" t="s">
        <v>188</v>
      </c>
      <c r="R6" s="125"/>
      <c r="S6" s="126"/>
      <c r="T6" s="117" t="s">
        <v>72</v>
      </c>
      <c r="U6" s="122"/>
      <c r="V6" s="122"/>
      <c r="W6" s="123"/>
      <c r="Y6" s="183"/>
      <c r="Z6" s="184"/>
      <c r="AA6" s="184"/>
      <c r="AB6" s="185"/>
    </row>
    <row r="7" spans="2:29" ht="30" customHeight="1" thickBot="1" x14ac:dyDescent="0.35">
      <c r="B7" s="135"/>
      <c r="C7" s="136"/>
      <c r="D7" s="136"/>
      <c r="E7" s="136"/>
      <c r="F7" s="137"/>
      <c r="G7" s="138"/>
      <c r="H7" s="138"/>
      <c r="I7" s="139"/>
      <c r="J7" s="133"/>
      <c r="K7" s="133"/>
      <c r="L7" s="133"/>
      <c r="M7" s="133"/>
      <c r="N7" s="133"/>
      <c r="O7" s="130" t="s">
        <v>69</v>
      </c>
      <c r="P7" s="131"/>
      <c r="Q7" s="130" t="s">
        <v>69</v>
      </c>
      <c r="R7" s="132"/>
      <c r="S7" s="132"/>
      <c r="T7" s="127" t="str">
        <f>VLOOKUP(Q7,פריטים!B33:C36,2,FALSE)</f>
        <v>זמן האספקה יוצג לאחר בחירת תנאי אספקה</v>
      </c>
      <c r="U7" s="128"/>
      <c r="V7" s="128"/>
      <c r="W7" s="129"/>
      <c r="Y7" s="183"/>
      <c r="Z7" s="184"/>
      <c r="AA7" s="184"/>
      <c r="AB7" s="185"/>
    </row>
    <row r="8" spans="2:29" ht="27" customHeight="1" thickBot="1" x14ac:dyDescent="0.4">
      <c r="B8" s="64" t="s">
        <v>38</v>
      </c>
      <c r="C8" s="143" t="str">
        <f>VLOOKUP(פריטים!$C$63,פריטים!D66:E69,2,FALSE)</f>
        <v xml:space="preserve">  </v>
      </c>
      <c r="D8" s="143"/>
      <c r="E8" s="143"/>
      <c r="F8" s="143"/>
      <c r="G8" s="144"/>
      <c r="H8" s="65" t="s">
        <v>11</v>
      </c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6"/>
      <c r="X8" s="62"/>
      <c r="Y8" s="186" t="s">
        <v>246</v>
      </c>
      <c r="Z8" s="187"/>
      <c r="AA8" s="187"/>
      <c r="AB8" s="188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08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4" t="s">
        <v>198</v>
      </c>
      <c r="Z10" s="154"/>
      <c r="AA10" s="154"/>
      <c r="AB10" s="154"/>
    </row>
    <row r="11" spans="2:29" ht="14.75" customHeight="1" thickBot="1" x14ac:dyDescent="0.35">
      <c r="B11" s="109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4"/>
      <c r="Z11" s="154"/>
      <c r="AA11" s="154"/>
      <c r="AB11" s="154"/>
    </row>
    <row r="12" spans="2:29" ht="14.75" customHeight="1" x14ac:dyDescent="0.35">
      <c r="B12" s="110" t="s">
        <v>127</v>
      </c>
      <c r="C12" s="112" t="s">
        <v>233</v>
      </c>
      <c r="D12" s="113"/>
      <c r="E12" s="113"/>
      <c r="F12" s="114"/>
      <c r="G12" s="115" t="s">
        <v>53</v>
      </c>
      <c r="H12" s="116"/>
      <c r="I12" s="116"/>
      <c r="J12" s="117" t="s">
        <v>128</v>
      </c>
      <c r="K12" s="118"/>
      <c r="L12" s="99" t="s">
        <v>233</v>
      </c>
      <c r="M12" s="100"/>
      <c r="N12" s="100"/>
      <c r="O12" s="100"/>
      <c r="P12" s="100"/>
      <c r="Q12" s="100"/>
      <c r="R12" s="100"/>
      <c r="S12" s="100"/>
      <c r="T12" s="100"/>
      <c r="U12" s="100"/>
      <c r="V12" s="101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1"/>
      <c r="C13" s="102"/>
      <c r="D13" s="102"/>
      <c r="E13" s="102"/>
      <c r="F13" s="102"/>
      <c r="G13" s="103" t="s">
        <v>69</v>
      </c>
      <c r="H13" s="104"/>
      <c r="I13" s="104"/>
      <c r="J13" s="119"/>
      <c r="K13" s="120"/>
      <c r="L13" s="105"/>
      <c r="M13" s="106"/>
      <c r="N13" s="106"/>
      <c r="O13" s="106"/>
      <c r="P13" s="106"/>
      <c r="Q13" s="106"/>
      <c r="R13" s="106"/>
      <c r="S13" s="106"/>
      <c r="T13" s="106"/>
      <c r="U13" s="106"/>
      <c r="V13" s="107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08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09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0" t="s">
        <v>178</v>
      </c>
      <c r="Z16" s="171"/>
      <c r="AA16" s="171"/>
      <c r="AB16" s="90">
        <f>SUM(AB13:AB15)</f>
        <v>0</v>
      </c>
    </row>
    <row r="17" spans="2:29" s="62" customFormat="1" ht="14.75" customHeight="1" thickBot="1" x14ac:dyDescent="0.4">
      <c r="B17" s="110" t="s">
        <v>127</v>
      </c>
      <c r="C17" s="112" t="s">
        <v>233</v>
      </c>
      <c r="D17" s="113"/>
      <c r="E17" s="113"/>
      <c r="F17" s="114"/>
      <c r="G17" s="115" t="s">
        <v>53</v>
      </c>
      <c r="H17" s="116"/>
      <c r="I17" s="116"/>
      <c r="J17" s="117" t="s">
        <v>128</v>
      </c>
      <c r="K17" s="118"/>
      <c r="L17" s="99" t="s">
        <v>233</v>
      </c>
      <c r="M17" s="100"/>
      <c r="N17" s="100"/>
      <c r="O17" s="100"/>
      <c r="P17" s="100"/>
      <c r="Q17" s="100"/>
      <c r="R17" s="100"/>
      <c r="S17" s="100"/>
      <c r="T17" s="100"/>
      <c r="U17" s="100"/>
      <c r="V17" s="101"/>
      <c r="W17" s="75" t="s">
        <v>53</v>
      </c>
    </row>
    <row r="18" spans="2:29" s="62" customFormat="1" ht="14.75" customHeight="1" thickBot="1" x14ac:dyDescent="0.4">
      <c r="B18" s="111"/>
      <c r="C18" s="102"/>
      <c r="D18" s="102"/>
      <c r="E18" s="102"/>
      <c r="F18" s="102"/>
      <c r="G18" s="103" t="s">
        <v>69</v>
      </c>
      <c r="H18" s="104"/>
      <c r="I18" s="104"/>
      <c r="J18" s="119"/>
      <c r="K18" s="120"/>
      <c r="L18" s="105"/>
      <c r="M18" s="106"/>
      <c r="N18" s="106"/>
      <c r="O18" s="106"/>
      <c r="P18" s="106"/>
      <c r="Q18" s="106"/>
      <c r="R18" s="106"/>
      <c r="S18" s="106"/>
      <c r="T18" s="106"/>
      <c r="U18" s="106"/>
      <c r="V18" s="107"/>
      <c r="W18" s="79" t="s">
        <v>69</v>
      </c>
      <c r="Y18" s="172" t="s">
        <v>179</v>
      </c>
      <c r="Z18" s="173"/>
      <c r="AA18" s="176">
        <f>V11+V16+V21+V26+V31+V36+V41</f>
        <v>0</v>
      </c>
      <c r="AB18" s="177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4"/>
      <c r="Z19" s="175"/>
      <c r="AA19" s="178"/>
      <c r="AB19" s="179"/>
    </row>
    <row r="20" spans="2:29" s="62" customFormat="1" ht="14.75" customHeight="1" thickBot="1" x14ac:dyDescent="0.4">
      <c r="B20" s="108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67">
        <f>VLOOKUP(AA18,פריטים!D53:E57,2,1)</f>
        <v>0</v>
      </c>
      <c r="Z20" s="168"/>
      <c r="AA20" s="168"/>
      <c r="AB20" s="169"/>
    </row>
    <row r="21" spans="2:29" s="62" customFormat="1" ht="14.75" customHeight="1" thickBot="1" x14ac:dyDescent="0.4">
      <c r="B21" s="109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0" t="s">
        <v>127</v>
      </c>
      <c r="C22" s="112" t="s">
        <v>233</v>
      </c>
      <c r="D22" s="113"/>
      <c r="E22" s="113"/>
      <c r="F22" s="114"/>
      <c r="G22" s="115" t="s">
        <v>53</v>
      </c>
      <c r="H22" s="116"/>
      <c r="I22" s="116"/>
      <c r="J22" s="117" t="s">
        <v>128</v>
      </c>
      <c r="K22" s="118"/>
      <c r="L22" s="99" t="s">
        <v>233</v>
      </c>
      <c r="M22" s="100"/>
      <c r="N22" s="100"/>
      <c r="O22" s="100"/>
      <c r="P22" s="100"/>
      <c r="Q22" s="100"/>
      <c r="R22" s="100"/>
      <c r="S22" s="100"/>
      <c r="T22" s="100"/>
      <c r="U22" s="100"/>
      <c r="V22" s="101"/>
      <c r="W22" s="75" t="s">
        <v>53</v>
      </c>
      <c r="Y22" s="161" t="s">
        <v>58</v>
      </c>
      <c r="Z22" s="163">
        <f>W11+W16+W21+W26+W31+W36+W41+AB16+AA9</f>
        <v>0</v>
      </c>
      <c r="AA22" s="163"/>
      <c r="AB22" s="164"/>
    </row>
    <row r="23" spans="2:29" s="62" customFormat="1" ht="14.75" customHeight="1" thickBot="1" x14ac:dyDescent="0.4">
      <c r="B23" s="111"/>
      <c r="C23" s="102"/>
      <c r="D23" s="102"/>
      <c r="E23" s="102"/>
      <c r="F23" s="102"/>
      <c r="G23" s="103" t="s">
        <v>69</v>
      </c>
      <c r="H23" s="104"/>
      <c r="I23" s="104"/>
      <c r="J23" s="119"/>
      <c r="K23" s="120"/>
      <c r="L23" s="105"/>
      <c r="M23" s="106"/>
      <c r="N23" s="106"/>
      <c r="O23" s="106"/>
      <c r="P23" s="106"/>
      <c r="Q23" s="106"/>
      <c r="R23" s="106"/>
      <c r="S23" s="106"/>
      <c r="T23" s="106"/>
      <c r="U23" s="106"/>
      <c r="V23" s="107"/>
      <c r="W23" s="79" t="s">
        <v>69</v>
      </c>
      <c r="Y23" s="162"/>
      <c r="Z23" s="165"/>
      <c r="AA23" s="165"/>
      <c r="AB23" s="166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08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58" t="s">
        <v>70</v>
      </c>
      <c r="Z25" s="159"/>
      <c r="AA25" s="159"/>
      <c r="AB25" s="160"/>
    </row>
    <row r="26" spans="2:29" s="62" customFormat="1" ht="14.75" customHeight="1" thickBot="1" x14ac:dyDescent="0.4">
      <c r="B26" s="109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5">
        <f ca="1">TODAY()</f>
        <v>45432</v>
      </c>
      <c r="Z26" s="156"/>
      <c r="AA26" s="156"/>
      <c r="AB26" s="157"/>
    </row>
    <row r="27" spans="2:29" s="62" customFormat="1" ht="14.75" customHeight="1" thickBot="1" x14ac:dyDescent="0.4">
      <c r="B27" s="110" t="s">
        <v>127</v>
      </c>
      <c r="C27" s="112" t="s">
        <v>233</v>
      </c>
      <c r="D27" s="113"/>
      <c r="E27" s="113"/>
      <c r="F27" s="114"/>
      <c r="G27" s="115" t="s">
        <v>53</v>
      </c>
      <c r="H27" s="116"/>
      <c r="I27" s="116"/>
      <c r="J27" s="117" t="s">
        <v>128</v>
      </c>
      <c r="K27" s="118"/>
      <c r="L27" s="99" t="s">
        <v>233</v>
      </c>
      <c r="M27" s="100"/>
      <c r="N27" s="100"/>
      <c r="O27" s="100"/>
      <c r="P27" s="100"/>
      <c r="Q27" s="100"/>
      <c r="R27" s="100"/>
      <c r="S27" s="100"/>
      <c r="T27" s="100"/>
      <c r="U27" s="100"/>
      <c r="V27" s="101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1"/>
      <c r="C28" s="121"/>
      <c r="D28" s="121"/>
      <c r="E28" s="121"/>
      <c r="F28" s="121"/>
      <c r="G28" s="103" t="s">
        <v>69</v>
      </c>
      <c r="H28" s="104"/>
      <c r="I28" s="104"/>
      <c r="J28" s="119"/>
      <c r="K28" s="120"/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7"/>
      <c r="W28" s="79" t="s">
        <v>69</v>
      </c>
      <c r="Y28" s="147" t="s">
        <v>199</v>
      </c>
      <c r="Z28" s="148"/>
      <c r="AA28" s="148"/>
      <c r="AB28" s="149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0" t="s">
        <v>200</v>
      </c>
      <c r="Z29" s="151"/>
      <c r="AA29" s="151"/>
      <c r="AB29" s="152"/>
      <c r="AC29" s="62"/>
    </row>
    <row r="30" spans="2:29" ht="14.75" customHeight="1" x14ac:dyDescent="0.35">
      <c r="B30" s="108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09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0" t="s">
        <v>127</v>
      </c>
      <c r="C32" s="112" t="s">
        <v>233</v>
      </c>
      <c r="D32" s="113"/>
      <c r="E32" s="113"/>
      <c r="F32" s="114"/>
      <c r="G32" s="115" t="s">
        <v>53</v>
      </c>
      <c r="H32" s="116"/>
      <c r="I32" s="116"/>
      <c r="J32" s="117" t="s">
        <v>128</v>
      </c>
      <c r="K32" s="118"/>
      <c r="L32" s="99" t="s">
        <v>233</v>
      </c>
      <c r="M32" s="100"/>
      <c r="N32" s="100"/>
      <c r="O32" s="100"/>
      <c r="P32" s="100"/>
      <c r="Q32" s="100"/>
      <c r="R32" s="100"/>
      <c r="S32" s="100"/>
      <c r="T32" s="100"/>
      <c r="U32" s="100"/>
      <c r="V32" s="101"/>
      <c r="W32" s="75" t="s">
        <v>53</v>
      </c>
      <c r="AC32" s="62"/>
    </row>
    <row r="33" spans="2:29" ht="14.75" customHeight="1" thickBot="1" x14ac:dyDescent="0.4">
      <c r="B33" s="111"/>
      <c r="C33" s="102"/>
      <c r="D33" s="102"/>
      <c r="E33" s="102"/>
      <c r="F33" s="102"/>
      <c r="G33" s="103" t="s">
        <v>69</v>
      </c>
      <c r="H33" s="104"/>
      <c r="I33" s="104"/>
      <c r="J33" s="119"/>
      <c r="K33" s="120"/>
      <c r="L33" s="105"/>
      <c r="M33" s="106"/>
      <c r="N33" s="106"/>
      <c r="O33" s="106"/>
      <c r="P33" s="106"/>
      <c r="Q33" s="106"/>
      <c r="R33" s="106"/>
      <c r="S33" s="106"/>
      <c r="T33" s="106"/>
      <c r="U33" s="106"/>
      <c r="V33" s="107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08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09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0" t="s">
        <v>127</v>
      </c>
      <c r="C37" s="112" t="s">
        <v>233</v>
      </c>
      <c r="D37" s="113"/>
      <c r="E37" s="113"/>
      <c r="F37" s="114"/>
      <c r="G37" s="115" t="s">
        <v>53</v>
      </c>
      <c r="H37" s="116"/>
      <c r="I37" s="116"/>
      <c r="J37" s="117" t="s">
        <v>128</v>
      </c>
      <c r="K37" s="118"/>
      <c r="L37" s="99" t="s">
        <v>233</v>
      </c>
      <c r="M37" s="100"/>
      <c r="N37" s="100"/>
      <c r="O37" s="100"/>
      <c r="P37" s="100"/>
      <c r="Q37" s="100"/>
      <c r="R37" s="100"/>
      <c r="S37" s="100"/>
      <c r="T37" s="100"/>
      <c r="U37" s="100"/>
      <c r="V37" s="101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1"/>
      <c r="C38" s="102"/>
      <c r="D38" s="102"/>
      <c r="E38" s="102"/>
      <c r="F38" s="102"/>
      <c r="G38" s="103" t="s">
        <v>69</v>
      </c>
      <c r="H38" s="104"/>
      <c r="I38" s="104"/>
      <c r="J38" s="119"/>
      <c r="K38" s="120"/>
      <c r="L38" s="105"/>
      <c r="M38" s="106"/>
      <c r="N38" s="106"/>
      <c r="O38" s="106"/>
      <c r="P38" s="106"/>
      <c r="Q38" s="106"/>
      <c r="R38" s="106"/>
      <c r="S38" s="106"/>
      <c r="T38" s="106"/>
      <c r="U38" s="106"/>
      <c r="V38" s="107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08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09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0" t="s">
        <v>127</v>
      </c>
      <c r="C42" s="112" t="s">
        <v>233</v>
      </c>
      <c r="D42" s="113"/>
      <c r="E42" s="113"/>
      <c r="F42" s="114"/>
      <c r="G42" s="115" t="s">
        <v>53</v>
      </c>
      <c r="H42" s="116"/>
      <c r="I42" s="116"/>
      <c r="J42" s="117" t="s">
        <v>128</v>
      </c>
      <c r="K42" s="118"/>
      <c r="L42" s="99" t="s">
        <v>233</v>
      </c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1"/>
      <c r="C43" s="102"/>
      <c r="D43" s="102"/>
      <c r="E43" s="102"/>
      <c r="F43" s="102"/>
      <c r="G43" s="103" t="s">
        <v>69</v>
      </c>
      <c r="H43" s="104"/>
      <c r="I43" s="104"/>
      <c r="J43" s="119"/>
      <c r="K43" s="120"/>
      <c r="L43" s="105"/>
      <c r="M43" s="106"/>
      <c r="N43" s="106"/>
      <c r="O43" s="106"/>
      <c r="P43" s="106"/>
      <c r="Q43" s="106"/>
      <c r="R43" s="106"/>
      <c r="S43" s="106"/>
      <c r="T43" s="106"/>
      <c r="U43" s="106"/>
      <c r="V43" s="107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PZAQkeJOhaSSe5snErHkVmgFB5i/jb83dxevTjkBdV2UX+U540yYGfQjZdE4QDBlmjPFAsu6xUzbQxCbTZyCpw==" saltValue="ipypB3c3PzmLmnndp3APAQ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B10" sqref="B10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242</v>
      </c>
      <c r="C6" s="1">
        <v>16.5</v>
      </c>
      <c r="E6" s="1" t="s">
        <v>55</v>
      </c>
      <c r="G6" s="1" t="s">
        <v>189</v>
      </c>
    </row>
    <row r="7" spans="2:7" x14ac:dyDescent="0.3">
      <c r="B7" s="1" t="s">
        <v>240</v>
      </c>
      <c r="C7" s="1">
        <v>20</v>
      </c>
      <c r="E7" s="1" t="s">
        <v>232</v>
      </c>
      <c r="G7" s="1" t="s">
        <v>231</v>
      </c>
    </row>
    <row r="8" spans="2:7" x14ac:dyDescent="0.3">
      <c r="B8" s="1" t="s">
        <v>239</v>
      </c>
      <c r="C8" s="1">
        <v>17</v>
      </c>
      <c r="E8" t="s">
        <v>186</v>
      </c>
      <c r="G8" s="1" t="s">
        <v>190</v>
      </c>
    </row>
    <row r="9" spans="2:7" x14ac:dyDescent="0.3">
      <c r="B9" s="1" t="s">
        <v>241</v>
      </c>
      <c r="C9" s="1">
        <v>23</v>
      </c>
      <c r="G9" s="1" t="s">
        <v>39</v>
      </c>
    </row>
    <row r="10" spans="2:7" x14ac:dyDescent="0.3">
      <c r="B10" s="1" t="s">
        <v>45</v>
      </c>
      <c r="C10" s="1">
        <v>19</v>
      </c>
      <c r="G10" s="1" t="s">
        <v>40</v>
      </c>
    </row>
    <row r="11" spans="2:7" x14ac:dyDescent="0.3">
      <c r="B11" s="1" t="s">
        <v>46</v>
      </c>
      <c r="C11" s="1">
        <v>23</v>
      </c>
      <c r="G11" s="1" t="s">
        <v>191</v>
      </c>
    </row>
    <row r="12" spans="2:7" x14ac:dyDescent="0.3">
      <c r="B12" s="1" t="s">
        <v>47</v>
      </c>
      <c r="C12" s="1">
        <v>24</v>
      </c>
    </row>
    <row r="13" spans="2:7" x14ac:dyDescent="0.3">
      <c r="B13" s="49" t="s">
        <v>48</v>
      </c>
      <c r="C13" s="1">
        <v>17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25</v>
      </c>
    </row>
    <row r="17" spans="2:4" x14ac:dyDescent="0.3">
      <c r="B17" s="54" t="s">
        <v>77</v>
      </c>
      <c r="C17" s="1">
        <v>25</v>
      </c>
    </row>
    <row r="18" spans="2:4" x14ac:dyDescent="0.3">
      <c r="B18" s="54" t="s">
        <v>52</v>
      </c>
      <c r="C18" s="1">
        <v>25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204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205</v>
      </c>
      <c r="C22" s="1">
        <v>10</v>
      </c>
    </row>
    <row r="23" spans="2:4" x14ac:dyDescent="0.3">
      <c r="B23" s="1" t="s">
        <v>206</v>
      </c>
      <c r="C23" s="1">
        <v>15</v>
      </c>
    </row>
    <row r="24" spans="2:4" x14ac:dyDescent="0.3">
      <c r="B24" s="1" t="s">
        <v>222</v>
      </c>
      <c r="C24" s="1">
        <v>30</v>
      </c>
    </row>
    <row r="25" spans="2:4" x14ac:dyDescent="0.3">
      <c r="B25" s="1" t="s">
        <v>219</v>
      </c>
      <c r="C25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45432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45439</v>
      </c>
    </row>
    <row r="35" spans="2:3" x14ac:dyDescent="0.3">
      <c r="B35" s="23" t="s">
        <v>232</v>
      </c>
      <c r="C35" s="46">
        <f ca="1">B29+3</f>
        <v>45435</v>
      </c>
    </row>
    <row r="36" spans="2:3" ht="14.5" thickBot="1" x14ac:dyDescent="0.35">
      <c r="B36" s="47" t="s">
        <v>186</v>
      </c>
      <c r="C36" s="48">
        <f ca="1">B29+3</f>
        <v>45435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2024-05-20T08:27:06Z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